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AyuNi_Tool's\KANTOR\2018\PRINT - APBDP 2018\APBD-P 2018\PERDA-P\"/>
    </mc:Choice>
  </mc:AlternateContent>
  <bookViews>
    <workbookView xWindow="10800" yWindow="1335" windowWidth="10845" windowHeight="10065"/>
  </bookViews>
  <sheets>
    <sheet name="LAMP-VI " sheetId="12" r:id="rId1"/>
    <sheet name="7" sheetId="11" r:id="rId2"/>
    <sheet name="8" sheetId="4" r:id="rId3"/>
    <sheet name="9" sheetId="5" r:id="rId4"/>
    <sheet name="10" sheetId="6" r:id="rId5"/>
    <sheet name="11" sheetId="7" r:id="rId6"/>
    <sheet name="12" sheetId="8" r:id="rId7"/>
    <sheet name="13" sheetId="9" r:id="rId8"/>
  </sheets>
  <definedNames>
    <definedName name="_xlnm.Print_Area" localSheetId="1">'7'!$A$1:$G$25</definedName>
    <definedName name="_xlnm.Print_Area" localSheetId="0">'LAMP-VI '!$A$1:$M$46</definedName>
  </definedNames>
  <calcPr calcId="152511"/>
</workbook>
</file>

<file path=xl/calcChain.xml><?xml version="1.0" encoding="utf-8"?>
<calcChain xmlns="http://schemas.openxmlformats.org/spreadsheetml/2006/main">
  <c r="M40" i="12" l="1"/>
  <c r="M35" i="12"/>
  <c r="F18" i="12"/>
  <c r="M16" i="7" l="1"/>
  <c r="G17" i="6" l="1"/>
  <c r="G15" i="6"/>
  <c r="K25" i="12" l="1"/>
  <c r="J31" i="12" l="1"/>
  <c r="J29" i="12"/>
  <c r="M38" i="12" l="1"/>
  <c r="M37" i="12"/>
  <c r="M36" i="12"/>
  <c r="M34" i="12"/>
  <c r="L39" i="12"/>
  <c r="I32" i="12"/>
  <c r="M31" i="12"/>
  <c r="M30" i="12"/>
  <c r="M29" i="12"/>
  <c r="M28" i="12"/>
  <c r="L32" i="12"/>
  <c r="M25" i="12"/>
  <c r="M24" i="12"/>
  <c r="M23" i="12"/>
  <c r="M22" i="12"/>
  <c r="L26" i="12"/>
  <c r="I26" i="12"/>
  <c r="M19" i="12"/>
  <c r="M18" i="12"/>
  <c r="M17" i="12"/>
  <c r="M15" i="12"/>
  <c r="L20" i="12"/>
  <c r="I20" i="12"/>
  <c r="L40" i="12" l="1"/>
  <c r="I40" i="12"/>
  <c r="G16" i="6"/>
  <c r="F22" i="5" l="1"/>
  <c r="K39" i="12"/>
  <c r="J39" i="12"/>
  <c r="H39" i="12"/>
  <c r="G39" i="12"/>
  <c r="F39" i="12"/>
  <c r="E39" i="12"/>
  <c r="D39" i="12"/>
  <c r="K32" i="12"/>
  <c r="H32" i="12"/>
  <c r="G32" i="12"/>
  <c r="F32" i="12"/>
  <c r="E32" i="12"/>
  <c r="D32" i="12"/>
  <c r="K26" i="12"/>
  <c r="H26" i="12"/>
  <c r="G26" i="12"/>
  <c r="F26" i="12"/>
  <c r="E26" i="12"/>
  <c r="D26" i="12"/>
  <c r="J26" i="12"/>
  <c r="K20" i="12"/>
  <c r="H20" i="12"/>
  <c r="G20" i="12"/>
  <c r="F20" i="12"/>
  <c r="E20" i="12"/>
  <c r="D20" i="12"/>
  <c r="F40" i="12" l="1"/>
  <c r="D40" i="12"/>
  <c r="H40" i="12"/>
  <c r="J32" i="12"/>
  <c r="E40" i="12"/>
  <c r="K40" i="12"/>
  <c r="M32" i="12"/>
  <c r="M39" i="12"/>
  <c r="M20" i="12"/>
  <c r="G40" i="12"/>
  <c r="J20" i="12"/>
  <c r="M26" i="12"/>
  <c r="J40" i="12" l="1"/>
  <c r="G21" i="5"/>
  <c r="G20" i="5"/>
  <c r="G19" i="5"/>
  <c r="G18" i="5"/>
  <c r="G17" i="5"/>
  <c r="G16" i="5"/>
  <c r="F16" i="11" l="1"/>
  <c r="E16" i="11"/>
  <c r="D16" i="11"/>
  <c r="G15" i="11"/>
  <c r="G14" i="11"/>
  <c r="G13" i="11"/>
  <c r="G12" i="11"/>
  <c r="G11" i="11"/>
  <c r="G16" i="11" l="1"/>
  <c r="I18" i="4" l="1"/>
  <c r="M18" i="4" s="1"/>
  <c r="I16" i="4" l="1"/>
  <c r="M16" i="4" s="1"/>
  <c r="E22" i="5" l="1"/>
  <c r="D22" i="5"/>
  <c r="F19" i="6"/>
  <c r="E19" i="6"/>
  <c r="D19" i="6"/>
  <c r="I17" i="4"/>
  <c r="M17" i="4" s="1"/>
  <c r="I19" i="4"/>
  <c r="M19" i="4" s="1"/>
  <c r="F20" i="4"/>
  <c r="G20" i="4"/>
  <c r="H20" i="4"/>
  <c r="J20" i="4"/>
  <c r="K20" i="4"/>
  <c r="L20" i="4"/>
  <c r="I20" i="4" l="1"/>
  <c r="M20" i="4"/>
  <c r="G19" i="6"/>
  <c r="G22" i="5"/>
</calcChain>
</file>

<file path=xl/sharedStrings.xml><?xml version="1.0" encoding="utf-8"?>
<sst xmlns="http://schemas.openxmlformats.org/spreadsheetml/2006/main" count="313" uniqueCount="212">
  <si>
    <t>KABUPATEN KOLAKA</t>
  </si>
  <si>
    <t>GOLONGAN/RUANG</t>
  </si>
  <si>
    <t>ESELON</t>
  </si>
  <si>
    <t>JUMLAH</t>
  </si>
  <si>
    <t>I</t>
  </si>
  <si>
    <t>II</t>
  </si>
  <si>
    <t>III</t>
  </si>
  <si>
    <t>IV</t>
  </si>
  <si>
    <t>V</t>
  </si>
  <si>
    <t>TENAGA FUNGSIONAL</t>
  </si>
  <si>
    <t>Golongan IV/e</t>
  </si>
  <si>
    <t>Golongan IV/d</t>
  </si>
  <si>
    <t>Golongan IV/c</t>
  </si>
  <si>
    <t>Golongan IV/b</t>
  </si>
  <si>
    <t>Golongan IV/a</t>
  </si>
  <si>
    <t>JUMLAH GOLONGAN IV</t>
  </si>
  <si>
    <t>Golongan III/d</t>
  </si>
  <si>
    <t>Golongan III/c</t>
  </si>
  <si>
    <t>Golongan III/b</t>
  </si>
  <si>
    <t>Golongan III/a</t>
  </si>
  <si>
    <t>JUMLAH GOLONGAN III</t>
  </si>
  <si>
    <t>Golongan II/d</t>
  </si>
  <si>
    <t>Golongan II/c</t>
  </si>
  <si>
    <t>Golongan II/b</t>
  </si>
  <si>
    <t>Golongan II/a</t>
  </si>
  <si>
    <t>JUMLAH GOLONGAN II</t>
  </si>
  <si>
    <t>Golongan I/e</t>
  </si>
  <si>
    <t>Golongan I/d</t>
  </si>
  <si>
    <t>Golongan I/c</t>
  </si>
  <si>
    <t>Golongan I/b</t>
  </si>
  <si>
    <t>Golongan I/a</t>
  </si>
  <si>
    <t>JUMLAH GOLONGAN I</t>
  </si>
  <si>
    <t>T O T A L</t>
  </si>
  <si>
    <t>DAFTAR  JUMLAH PEGAWAI PER GOLONGAN DAN PER JABATAN</t>
  </si>
  <si>
    <t>LAMPIRAN VI  : PERATURAN DAERAH</t>
  </si>
  <si>
    <t>J u m l a  h</t>
  </si>
  <si>
    <t>13  ( 9 - 12 )</t>
  </si>
  <si>
    <t>10  (  6 - 9  )</t>
  </si>
  <si>
    <t>9   ( 7 + 8  )</t>
  </si>
  <si>
    <t>Tahun ini</t>
  </si>
  <si>
    <t>Tahun Ini</t>
  </si>
  <si>
    <t>Daerah</t>
  </si>
  <si>
    <t xml:space="preserve">sampai dengan </t>
  </si>
  <si>
    <t xml:space="preserve">Diterima Kembali </t>
  </si>
  <si>
    <t xml:space="preserve"> Daerah Tahun Ini</t>
  </si>
  <si>
    <t>Disertakan</t>
  </si>
  <si>
    <t>dengan Tahun ini</t>
  </si>
  <si>
    <t>(Investasi)</t>
  </si>
  <si>
    <t xml:space="preserve"> yang  Disertakan </t>
  </si>
  <si>
    <t xml:space="preserve"> yang akan </t>
  </si>
  <si>
    <t>Modal (investasi)</t>
  </si>
  <si>
    <t>Belum</t>
  </si>
  <si>
    <t>Disertakan sampai</t>
  </si>
  <si>
    <t>Modal</t>
  </si>
  <si>
    <t>Modal (Investasi)</t>
  </si>
  <si>
    <t>Pihak Ketiga</t>
  </si>
  <si>
    <t>Penyertaan</t>
  </si>
  <si>
    <t xml:space="preserve">yang </t>
  </si>
  <si>
    <t xml:space="preserve">yang telah </t>
  </si>
  <si>
    <t xml:space="preserve">Penyertaan </t>
  </si>
  <si>
    <t xml:space="preserve">Badan/Lembaga/ </t>
  </si>
  <si>
    <t xml:space="preserve">Jumlah Sisa </t>
  </si>
  <si>
    <t>Jumlah Modal</t>
  </si>
  <si>
    <t xml:space="preserve">Hasil </t>
  </si>
  <si>
    <t>Sisa Modal</t>
  </si>
  <si>
    <t xml:space="preserve">Jumlah </t>
  </si>
  <si>
    <t>Bentuk</t>
  </si>
  <si>
    <t>Dasar Hukum</t>
  </si>
  <si>
    <t xml:space="preserve">Tahun </t>
  </si>
  <si>
    <t>No</t>
  </si>
  <si>
    <t>PEMERINTAH KABUPATEN KOLAKA</t>
  </si>
  <si>
    <t>Peraturan Daerah</t>
  </si>
  <si>
    <t>PDAM Kolaka</t>
  </si>
  <si>
    <t>BPD SULTRA cabang Kolaka</t>
  </si>
  <si>
    <t xml:space="preserve"> </t>
  </si>
  <si>
    <t>DAFTAR PENYERTAAN MODAL (INVESTASI) DAERAH</t>
  </si>
  <si>
    <t>PERATURAN DAERAH</t>
  </si>
  <si>
    <t>DAFTAR PERKIRAAN PENAMBAHAN DAN PENGURANGAN</t>
  </si>
  <si>
    <t>ASET TETAP DAERAH</t>
  </si>
  <si>
    <t>No.</t>
  </si>
  <si>
    <t>Jenis aset tetap daerah</t>
  </si>
  <si>
    <t>Saldo pada akhir      tahun n - 2</t>
  </si>
  <si>
    <t>Perkiraan penambahan tahun n - 1</t>
  </si>
  <si>
    <t>Perkiraan pengurangan tahun n - 1</t>
  </si>
  <si>
    <t>Perkiraan saldo pada akhir tahun n - 1</t>
  </si>
  <si>
    <t>Jumlah</t>
  </si>
  <si>
    <t>PENGURANGAN ASET LAIN-LAIN</t>
  </si>
  <si>
    <t xml:space="preserve">DAFTAR PERKIRAAN PENAMBAHAN DAN </t>
  </si>
  <si>
    <t xml:space="preserve">LAMPIRAN X  :  </t>
  </si>
  <si>
    <t xml:space="preserve">Perubahan APBD        </t>
  </si>
  <si>
    <t>APBD</t>
  </si>
  <si>
    <t>Perubahan APBD TA n - 1</t>
  </si>
  <si>
    <t>APBD TA n - 1</t>
  </si>
  <si>
    <t>Jumlah sisa anggaran yang           dianggarkan dalam tahun ini (Rp)               TA n</t>
  </si>
  <si>
    <t>Jumlah Realisasi s.d Akhir TA n - 1</t>
  </si>
  <si>
    <t>Jumlah Anggaran Tahun                                  n - 1</t>
  </si>
  <si>
    <t>Jenis Kegiatan</t>
  </si>
  <si>
    <t>Kode</t>
  </si>
  <si>
    <t>TAHUN ANGGARAN INI</t>
  </si>
  <si>
    <t>DAFTAR KEGIATAN-KEGIATAN TAHUN SEBELUMNYA YANG BELUM DISELESAIKAN DAN DIANGGARKAN KEMBALI DALAM</t>
  </si>
  <si>
    <t xml:space="preserve">J U M L A H </t>
  </si>
  <si>
    <t>-</t>
  </si>
  <si>
    <t>Sisa Dana yang Belum dicadangkan (Rp)</t>
  </si>
  <si>
    <t>Saldo Akhir (Rp)</t>
  </si>
  <si>
    <t>Transfer Kas Atas Daerah (Rp)</t>
  </si>
  <si>
    <t>Transfer dari kas daerah (Rp)</t>
  </si>
  <si>
    <t>Saldo Awal (Rp)</t>
  </si>
  <si>
    <t>Jumlah dana cadangan yang direncanakan (Rp)</t>
  </si>
  <si>
    <t>Dasar Hukum pembentukan dana cadangan</t>
  </si>
  <si>
    <t>Tujuan Pembentukan Dana Cadangan</t>
  </si>
  <si>
    <t>DAFTAR DANA CADANGAN DAERAH</t>
  </si>
  <si>
    <t>(Rp)</t>
  </si>
  <si>
    <t>DAERAH(Rp)</t>
  </si>
  <si>
    <t>DAERAH (Rp)</t>
  </si>
  <si>
    <t>BUNGA</t>
  </si>
  <si>
    <t>POKOK PINJAMAN</t>
  </si>
  <si>
    <t>PINJAMAN</t>
  </si>
  <si>
    <t>(%)</t>
  </si>
  <si>
    <t>OBLIGASI (Rp)</t>
  </si>
  <si>
    <t>PINJAMAN/OBLIGASI</t>
  </si>
  <si>
    <t>OBLIGASI</t>
  </si>
  <si>
    <t>DAERAH</t>
  </si>
  <si>
    <t>PEMBAYARAN (Rp)</t>
  </si>
  <si>
    <t>PEMBAYARAN TAHUN INI</t>
  </si>
  <si>
    <t>PENGGUNAAN</t>
  </si>
  <si>
    <t>BUNGA PINJAMAN</t>
  </si>
  <si>
    <t>PINJAMAN (TAHUN)</t>
  </si>
  <si>
    <t>NILAI NOMINAL</t>
  </si>
  <si>
    <t>PERJANJIAN</t>
  </si>
  <si>
    <t>PINJAMAN/</t>
  </si>
  <si>
    <t>JUMLAH SISA</t>
  </si>
  <si>
    <t>JUMLAH REALISASI</t>
  </si>
  <si>
    <t>TUJUAN</t>
  </si>
  <si>
    <t xml:space="preserve">PERSENTASE </t>
  </si>
  <si>
    <t>JANGKA WAKTU</t>
  </si>
  <si>
    <t>JUMLAH PINJAMAN</t>
  </si>
  <si>
    <t>TANGGAL/ TAHUN</t>
  </si>
  <si>
    <t>DASAR HUKUM</t>
  </si>
  <si>
    <t xml:space="preserve">SUMBER  </t>
  </si>
  <si>
    <t>NO</t>
  </si>
  <si>
    <t>DAFTAR PINJAMAN DAERAH DAN OBLIGASI DAERAH</t>
  </si>
  <si>
    <t>Tanah</t>
  </si>
  <si>
    <t>Gedung dan Bangunan</t>
  </si>
  <si>
    <t>Jalan, Irigasi dan Jaringan</t>
  </si>
  <si>
    <t>Aset Tetap Lainnya</t>
  </si>
  <si>
    <t>Peralatan dan Mesin</t>
  </si>
  <si>
    <t>Aset Tak Berwujud</t>
  </si>
  <si>
    <t>Aset Lain - lain</t>
  </si>
  <si>
    <t>BUPATI KOLAKA,</t>
  </si>
  <si>
    <t>BUPATI KOLAKA</t>
  </si>
  <si>
    <t>PD Aneka Usaha</t>
  </si>
  <si>
    <t>PD BPR Bahteramas Kolaka</t>
  </si>
  <si>
    <t>Investasi jangka Panjang</t>
  </si>
  <si>
    <t>Konstruksi Dalam Pengerjaan</t>
  </si>
  <si>
    <t>Uraian Rincian Piutang</t>
  </si>
  <si>
    <t>Tahun Pengakuan Piutang</t>
  </si>
  <si>
    <t>Saldo Awal Piutang</t>
  </si>
  <si>
    <t>Penambahan Piutang</t>
  </si>
  <si>
    <t>Pengurangan Piutang</t>
  </si>
  <si>
    <t>Saldo Akhir Piutang</t>
  </si>
  <si>
    <t>Piutang Piutang Pajak</t>
  </si>
  <si>
    <t>Piutang PAD Lainnya</t>
  </si>
  <si>
    <t>Piutang Bagi Hasil pendapatan dari Provinsi</t>
  </si>
  <si>
    <t>Piutang Tuntutan Ganti Rugi</t>
  </si>
  <si>
    <t>Piutang Lainnya</t>
  </si>
  <si>
    <t>:PERATURAN DAERAH</t>
  </si>
  <si>
    <t>DAFTAR PIUTANG DAERAH</t>
  </si>
  <si>
    <t>LAMPIRAN VII</t>
  </si>
  <si>
    <t>Lampiran VIII :</t>
  </si>
  <si>
    <t xml:space="preserve">LAMPIRAN IX  :  </t>
  </si>
  <si>
    <t>LAMPIRAN XI : PERATURAN DAERAH</t>
  </si>
  <si>
    <t>Lampiran XII:</t>
  </si>
  <si>
    <t>LAMPIRAN XIII :</t>
  </si>
  <si>
    <t>Perda No. 3 Tahun 2012</t>
  </si>
  <si>
    <t>Jumlah Penyertaan</t>
  </si>
  <si>
    <t xml:space="preserve">Modal yang </t>
  </si>
  <si>
    <t>sampai Dengan</t>
  </si>
  <si>
    <t>Awal Tahun</t>
  </si>
  <si>
    <t xml:space="preserve">Perda No 6 Tahun 1993 </t>
  </si>
  <si>
    <t>Perda No. 5 Tahun 1976 dan Perubahan Perda No 10 Tahun 2010</t>
  </si>
  <si>
    <t>Perda No 2 Tahun 2009 dan Perubahan Perda No. 03 Tahun 2013</t>
  </si>
  <si>
    <t>AHMAD SAFEI</t>
  </si>
  <si>
    <t xml:space="preserve"> AHMAD SAFEI</t>
  </si>
  <si>
    <t xml:space="preserve">  AHMAD SAFEI</t>
  </si>
  <si>
    <t>Pembangunan RSUD Type B Tower</t>
  </si>
  <si>
    <t>1.02.1.02.01.</t>
  </si>
  <si>
    <t xml:space="preserve">  BUPATI KOLAKA,</t>
  </si>
  <si>
    <t>PENDIDIKAN</t>
  </si>
  <si>
    <t xml:space="preserve">KESEHATAN </t>
  </si>
  <si>
    <t>LAINNYA</t>
  </si>
  <si>
    <t>STAFF</t>
  </si>
  <si>
    <t>TAHUN ANGGARAN 2018</t>
  </si>
  <si>
    <t xml:space="preserve">                               Nomor     : </t>
  </si>
  <si>
    <t xml:space="preserve">Tanggal    : </t>
  </si>
  <si>
    <t>Kas yang dibatasi Penggunaannya</t>
  </si>
  <si>
    <t xml:space="preserve">                  Tanggal :  </t>
  </si>
  <si>
    <t>Pembangunan Puskesmas Kolaka menjadi Puskesmas Rawat Inap Tahap 1</t>
  </si>
  <si>
    <t>1.02.1.02.01</t>
  </si>
  <si>
    <t xml:space="preserve">Nomor      : </t>
  </si>
  <si>
    <t>11 Tahun 2018</t>
  </si>
  <si>
    <t>Tanggal   :      8 Oktober 2018</t>
  </si>
  <si>
    <t>Nomor : 11 Tahun 2018</t>
  </si>
  <si>
    <t>Tanggal : 8 Oktober 2018</t>
  </si>
  <si>
    <t>Nomor     : 11 Tahun 2018</t>
  </si>
  <si>
    <t>Tanggal   :  8 Oktober 2018</t>
  </si>
  <si>
    <t>Nomor   : 11 Tahun 2018</t>
  </si>
  <si>
    <t>Tanggal :  8 Oktober 2018</t>
  </si>
  <si>
    <t xml:space="preserve">                  Nomor   : 11 Tahun 2018</t>
  </si>
  <si>
    <t>8 Oktober 2018</t>
  </si>
  <si>
    <t>Nomor    : 11 Tahun 2018</t>
  </si>
  <si>
    <t>Tanggal   : 8 Oktober 2018</t>
  </si>
  <si>
    <t xml:space="preserve"> 8 Oktober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</si>
</sst>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_);_(* \(#,##0.00\);_(* &quot;-&quot;_);_(@_)"/>
  </numFmts>
  <fonts count="42" x14ac:knownFonts="1">
    <font>
      <sz val="10"/>
      <name val="Arial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 Black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Tunga"/>
      <family val="2"/>
    </font>
    <font>
      <b/>
      <sz val="11"/>
      <color theme="1"/>
      <name val="Tunga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 Black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 Black"/>
      <family val="2"/>
    </font>
    <font>
      <sz val="10"/>
      <color theme="1"/>
      <name val="Book Antiqua"/>
      <family val="1"/>
    </font>
    <font>
      <b/>
      <sz val="10"/>
      <color rgb="FF000000"/>
      <name val="Book Antiqua"/>
      <family val="1"/>
    </font>
    <font>
      <b/>
      <sz val="10"/>
      <color theme="1"/>
      <name val="Book Antiqua"/>
      <family val="1"/>
    </font>
    <font>
      <sz val="10"/>
      <color rgb="FF000000"/>
      <name val="Book Antiqua"/>
      <family val="1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color theme="1"/>
      <name val="Book Antiqua"/>
      <family val="1"/>
    </font>
    <font>
      <sz val="10"/>
      <color theme="1"/>
      <name val="Calibri"/>
      <family val="2"/>
      <charset val="1"/>
      <scheme val="minor"/>
    </font>
    <font>
      <b/>
      <sz val="9"/>
      <name val="Book Antiqua"/>
      <family val="1"/>
    </font>
    <font>
      <b/>
      <i/>
      <sz val="9"/>
      <color theme="1"/>
      <name val="Arial Narrow"/>
      <family val="2"/>
    </font>
    <font>
      <sz val="8"/>
      <color theme="1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2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0" fillId="0" borderId="0"/>
    <xf numFmtId="0" fontId="2" fillId="0" borderId="0"/>
    <xf numFmtId="43" fontId="2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</cellStyleXfs>
  <cellXfs count="274">
    <xf numFmtId="0" fontId="0" fillId="0" borderId="0" xfId="0"/>
    <xf numFmtId="41" fontId="0" fillId="0" borderId="0" xfId="2" applyFont="1"/>
    <xf numFmtId="0" fontId="3" fillId="0" borderId="5" xfId="0" applyFont="1" applyBorder="1" applyAlignment="1">
      <alignment horizontal="center"/>
    </xf>
    <xf numFmtId="41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3" xfId="0" applyBorder="1"/>
    <xf numFmtId="164" fontId="0" fillId="0" borderId="10" xfId="1" quotePrefix="1" applyNumberFormat="1" applyFont="1" applyBorder="1" applyAlignment="1">
      <alignment horizontal="right"/>
    </xf>
    <xf numFmtId="0" fontId="3" fillId="0" borderId="0" xfId="0" applyFont="1" applyBorder="1"/>
    <xf numFmtId="164" fontId="3" fillId="0" borderId="0" xfId="1" applyNumberFormat="1" applyFont="1" applyBorder="1" applyAlignment="1">
      <alignment horizontal="right"/>
    </xf>
    <xf numFmtId="164" fontId="0" fillId="0" borderId="10" xfId="1" quotePrefix="1" applyNumberFormat="1" applyFont="1" applyBorder="1" applyAlignment="1">
      <alignment horizontal="center"/>
    </xf>
    <xf numFmtId="164" fontId="3" fillId="0" borderId="18" xfId="1" applyNumberFormat="1" applyFont="1" applyBorder="1" applyAlignment="1">
      <alignment horizontal="center"/>
    </xf>
    <xf numFmtId="164" fontId="0" fillId="0" borderId="10" xfId="1" quotePrefix="1" applyNumberFormat="1" applyFont="1" applyBorder="1" applyAlignment="1">
      <alignment horizontal="right" vertical="center"/>
    </xf>
    <xf numFmtId="164" fontId="0" fillId="0" borderId="10" xfId="1" applyNumberFormat="1" applyFont="1" applyBorder="1" applyAlignment="1">
      <alignment horizontal="right" vertical="center"/>
    </xf>
    <xf numFmtId="164" fontId="0" fillId="0" borderId="16" xfId="1" applyNumberFormat="1" applyFont="1" applyBorder="1" applyAlignment="1">
      <alignment horizontal="right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6"/>
    <xf numFmtId="0" fontId="11" fillId="0" borderId="0" xfId="6" applyFont="1"/>
    <xf numFmtId="0" fontId="3" fillId="0" borderId="0" xfId="7" applyFont="1" applyAlignment="1"/>
    <xf numFmtId="0" fontId="13" fillId="0" borderId="0" xfId="6" applyFont="1"/>
    <xf numFmtId="0" fontId="2" fillId="0" borderId="0" xfId="7"/>
    <xf numFmtId="0" fontId="14" fillId="0" borderId="0" xfId="7" applyFont="1" applyAlignment="1">
      <alignment horizontal="center"/>
    </xf>
    <xf numFmtId="0" fontId="2" fillId="0" borderId="0" xfId="7" applyAlignment="1"/>
    <xf numFmtId="1" fontId="18" fillId="0" borderId="9" xfId="6" applyNumberFormat="1" applyFont="1" applyBorder="1" applyAlignment="1">
      <alignment horizontal="center" vertical="center"/>
    </xf>
    <xf numFmtId="3" fontId="10" fillId="0" borderId="0" xfId="6" applyNumberFormat="1"/>
    <xf numFmtId="0" fontId="19" fillId="0" borderId="14" xfId="6" applyFont="1" applyBorder="1" applyAlignment="1">
      <alignment horizontal="center" vertical="top"/>
    </xf>
    <xf numFmtId="0" fontId="19" fillId="0" borderId="13" xfId="6" applyFont="1" applyBorder="1" applyAlignment="1">
      <alignment horizontal="center" vertical="top"/>
    </xf>
    <xf numFmtId="0" fontId="19" fillId="0" borderId="12" xfId="6" applyFont="1" applyBorder="1" applyAlignment="1">
      <alignment horizontal="center" vertical="top"/>
    </xf>
    <xf numFmtId="0" fontId="18" fillId="0" borderId="0" xfId="6" applyFont="1"/>
    <xf numFmtId="0" fontId="20" fillId="0" borderId="26" xfId="6" applyFont="1" applyBorder="1" applyAlignment="1">
      <alignment horizontal="center" vertical="center"/>
    </xf>
    <xf numFmtId="0" fontId="20" fillId="0" borderId="27" xfId="6" applyFont="1" applyBorder="1" applyAlignment="1">
      <alignment horizontal="center" vertical="center"/>
    </xf>
    <xf numFmtId="0" fontId="21" fillId="0" borderId="27" xfId="6" applyFont="1" applyBorder="1"/>
    <xf numFmtId="0" fontId="20" fillId="0" borderId="27" xfId="6" applyFont="1" applyBorder="1" applyAlignment="1">
      <alignment horizontal="center" vertical="center" wrapText="1"/>
    </xf>
    <xf numFmtId="0" fontId="20" fillId="0" borderId="24" xfId="6" applyFont="1" applyBorder="1" applyAlignment="1">
      <alignment horizontal="center" vertical="center"/>
    </xf>
    <xf numFmtId="0" fontId="20" fillId="0" borderId="8" xfId="6" applyFont="1" applyBorder="1" applyAlignment="1">
      <alignment horizontal="center" vertical="center"/>
    </xf>
    <xf numFmtId="0" fontId="20" fillId="0" borderId="8" xfId="6" applyFont="1" applyBorder="1" applyAlignment="1">
      <alignment horizontal="center" vertical="center" wrapText="1"/>
    </xf>
    <xf numFmtId="0" fontId="20" fillId="0" borderId="3" xfId="6" applyFont="1" applyBorder="1" applyAlignment="1">
      <alignment horizontal="center" vertical="center"/>
    </xf>
    <xf numFmtId="0" fontId="20" fillId="0" borderId="29" xfId="6" applyFont="1" applyBorder="1" applyAlignment="1">
      <alignment horizontal="center" vertical="center"/>
    </xf>
    <xf numFmtId="0" fontId="20" fillId="0" borderId="29" xfId="6" applyFont="1" applyBorder="1" applyAlignment="1">
      <alignment horizontal="center" vertical="center" wrapText="1"/>
    </xf>
    <xf numFmtId="0" fontId="10" fillId="0" borderId="0" xfId="6" applyAlignment="1">
      <alignment vertical="top"/>
    </xf>
    <xf numFmtId="0" fontId="11" fillId="0" borderId="0" xfId="6" applyFont="1" applyAlignment="1">
      <alignment vertical="top"/>
    </xf>
    <xf numFmtId="0" fontId="23" fillId="0" borderId="0" xfId="6" applyFont="1" applyAlignment="1">
      <alignment vertical="top"/>
    </xf>
    <xf numFmtId="0" fontId="23" fillId="0" borderId="0" xfId="6" applyFont="1"/>
    <xf numFmtId="0" fontId="24" fillId="0" borderId="0" xfId="6" applyFont="1"/>
    <xf numFmtId="0" fontId="24" fillId="0" borderId="0" xfId="6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24" xfId="0" applyBorder="1"/>
    <xf numFmtId="0" fontId="0" fillId="0" borderId="9" xfId="0" applyBorder="1" applyAlignment="1">
      <alignment horizontal="center" vertical="center"/>
    </xf>
    <xf numFmtId="0" fontId="0" fillId="0" borderId="34" xfId="0" applyBorder="1"/>
    <xf numFmtId="0" fontId="0" fillId="0" borderId="4" xfId="0" applyBorder="1"/>
    <xf numFmtId="0" fontId="2" fillId="0" borderId="0" xfId="0" applyFont="1"/>
    <xf numFmtId="0" fontId="2" fillId="0" borderId="0" xfId="7" applyAlignment="1">
      <alignment horizontal="center" vertical="center"/>
    </xf>
    <xf numFmtId="43" fontId="2" fillId="0" borderId="0" xfId="7" applyNumberFormat="1"/>
    <xf numFmtId="0" fontId="2" fillId="0" borderId="27" xfId="7" applyBorder="1"/>
    <xf numFmtId="0" fontId="2" fillId="0" borderId="0" xfId="7" applyFont="1" applyAlignment="1"/>
    <xf numFmtId="0" fontId="13" fillId="0" borderId="0" xfId="6" applyFont="1" applyAlignment="1">
      <alignment horizontal="center" vertical="center"/>
    </xf>
    <xf numFmtId="0" fontId="10" fillId="0" borderId="35" xfId="6" applyBorder="1"/>
    <xf numFmtId="0" fontId="10" fillId="0" borderId="36" xfId="6" applyBorder="1" applyAlignment="1">
      <alignment horizontal="center"/>
    </xf>
    <xf numFmtId="0" fontId="13" fillId="0" borderId="36" xfId="6" applyFont="1" applyBorder="1" applyAlignment="1">
      <alignment horizontal="center" vertical="center"/>
    </xf>
    <xf numFmtId="0" fontId="10" fillId="0" borderId="37" xfId="6" applyBorder="1" applyAlignment="1">
      <alignment horizontal="center"/>
    </xf>
    <xf numFmtId="0" fontId="13" fillId="0" borderId="37" xfId="6" applyFont="1" applyBorder="1" applyAlignment="1">
      <alignment horizontal="center" vertical="center"/>
    </xf>
    <xf numFmtId="0" fontId="10" fillId="0" borderId="38" xfId="6" applyBorder="1" applyAlignment="1">
      <alignment horizontal="center"/>
    </xf>
    <xf numFmtId="0" fontId="13" fillId="0" borderId="38" xfId="6" applyFont="1" applyBorder="1" applyAlignment="1">
      <alignment horizontal="center" vertical="center"/>
    </xf>
    <xf numFmtId="0" fontId="29" fillId="0" borderId="35" xfId="6" applyFont="1" applyBorder="1" applyAlignment="1">
      <alignment horizontal="center" vertical="center"/>
    </xf>
    <xf numFmtId="0" fontId="10" fillId="0" borderId="35" xfId="6" applyBorder="1" applyAlignment="1">
      <alignment horizontal="center" vertical="center" wrapText="1"/>
    </xf>
    <xf numFmtId="0" fontId="28" fillId="0" borderId="35" xfId="6" applyFont="1" applyBorder="1" applyAlignment="1">
      <alignment horizontal="center" vertical="center"/>
    </xf>
    <xf numFmtId="0" fontId="22" fillId="0" borderId="0" xfId="6" applyFont="1" applyAlignment="1"/>
    <xf numFmtId="0" fontId="28" fillId="0" borderId="0" xfId="6" applyFont="1" applyAlignment="1">
      <alignment horizontal="center"/>
    </xf>
    <xf numFmtId="0" fontId="2" fillId="0" borderId="0" xfId="7" applyAlignment="1">
      <alignment horizontal="center"/>
    </xf>
    <xf numFmtId="0" fontId="2" fillId="0" borderId="8" xfId="7" applyBorder="1"/>
    <xf numFmtId="0" fontId="2" fillId="0" borderId="8" xfId="7" applyBorder="1" applyAlignment="1">
      <alignment horizontal="center"/>
    </xf>
    <xf numFmtId="43" fontId="0" fillId="0" borderId="8" xfId="1" applyFont="1" applyBorder="1"/>
    <xf numFmtId="41" fontId="2" fillId="0" borderId="8" xfId="7" applyNumberFormat="1" applyBorder="1"/>
    <xf numFmtId="41" fontId="2" fillId="0" borderId="8" xfId="7" applyNumberFormat="1" applyBorder="1" applyAlignment="1">
      <alignment horizontal="center"/>
    </xf>
    <xf numFmtId="41" fontId="0" fillId="0" borderId="8" xfId="1" applyNumberFormat="1" applyFont="1" applyBorder="1"/>
    <xf numFmtId="0" fontId="3" fillId="0" borderId="8" xfId="7" applyFont="1" applyBorder="1" applyAlignment="1">
      <alignment horizontal="center"/>
    </xf>
    <xf numFmtId="0" fontId="2" fillId="0" borderId="0" xfId="7" applyFont="1"/>
    <xf numFmtId="0" fontId="3" fillId="0" borderId="0" xfId="7" applyFont="1"/>
    <xf numFmtId="0" fontId="3" fillId="0" borderId="0" xfId="7" applyFont="1" applyAlignment="1">
      <alignment horizontal="right"/>
    </xf>
    <xf numFmtId="164" fontId="0" fillId="0" borderId="10" xfId="1" applyNumberFormat="1" applyFont="1" applyBorder="1" applyAlignment="1">
      <alignment horizontal="left" vertical="center"/>
    </xf>
    <xf numFmtId="164" fontId="3" fillId="0" borderId="18" xfId="1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164" fontId="0" fillId="0" borderId="10" xfId="1" quotePrefix="1" applyNumberFormat="1" applyFont="1" applyBorder="1" applyAlignment="1">
      <alignment horizontal="center" vertical="center"/>
    </xf>
    <xf numFmtId="164" fontId="0" fillId="0" borderId="11" xfId="1" quotePrefix="1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164" fontId="3" fillId="0" borderId="13" xfId="1" applyNumberFormat="1" applyFont="1" applyBorder="1" applyAlignment="1">
      <alignment horizontal="center" vertical="center"/>
    </xf>
    <xf numFmtId="164" fontId="0" fillId="0" borderId="10" xfId="1" applyNumberFormat="1" applyFont="1" applyBorder="1" applyAlignment="1">
      <alignment horizontal="center" vertical="center"/>
    </xf>
    <xf numFmtId="164" fontId="0" fillId="0" borderId="20" xfId="1" applyNumberFormat="1" applyFont="1" applyBorder="1" applyAlignment="1">
      <alignment horizontal="right" vertical="center"/>
    </xf>
    <xf numFmtId="164" fontId="0" fillId="0" borderId="11" xfId="1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3" fillId="0" borderId="27" xfId="7" applyFont="1" applyBorder="1" applyAlignment="1">
      <alignment horizontal="center"/>
    </xf>
    <xf numFmtId="0" fontId="3" fillId="0" borderId="39" xfId="7" applyFont="1" applyBorder="1" applyAlignment="1">
      <alignment horizontal="center"/>
    </xf>
    <xf numFmtId="164" fontId="0" fillId="0" borderId="0" xfId="1" applyNumberFormat="1" applyFont="1" applyFill="1" applyBorder="1" applyAlignment="1">
      <alignment horizontal="right" vertical="center"/>
    </xf>
    <xf numFmtId="43" fontId="0" fillId="0" borderId="10" xfId="1" quotePrefix="1" applyNumberFormat="1" applyFont="1" applyBorder="1" applyAlignment="1">
      <alignment horizontal="right" vertical="center"/>
    </xf>
    <xf numFmtId="43" fontId="3" fillId="0" borderId="18" xfId="1" applyNumberFormat="1" applyFont="1" applyBorder="1" applyAlignment="1">
      <alignment horizontal="right" vertical="center"/>
    </xf>
    <xf numFmtId="164" fontId="2" fillId="0" borderId="10" xfId="1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164" fontId="3" fillId="0" borderId="21" xfId="1" applyNumberFormat="1" applyFont="1" applyBorder="1" applyAlignment="1">
      <alignment horizontal="center" vertical="center"/>
    </xf>
    <xf numFmtId="0" fontId="0" fillId="0" borderId="23" xfId="0" applyBorder="1"/>
    <xf numFmtId="39" fontId="18" fillId="0" borderId="8" xfId="16" applyNumberFormat="1" applyFont="1" applyBorder="1" applyAlignment="1">
      <alignment vertical="center"/>
    </xf>
    <xf numFmtId="39" fontId="18" fillId="0" borderId="45" xfId="16" applyNumberFormat="1" applyFont="1" applyBorder="1" applyAlignment="1">
      <alignment vertical="center"/>
    </xf>
    <xf numFmtId="0" fontId="30" fillId="0" borderId="0" xfId="11" applyFont="1"/>
    <xf numFmtId="0" fontId="36" fillId="0" borderId="0" xfId="11" applyFont="1" applyAlignment="1">
      <alignment horizontal="right"/>
    </xf>
    <xf numFmtId="0" fontId="36" fillId="0" borderId="0" xfId="11" applyFont="1"/>
    <xf numFmtId="0" fontId="1" fillId="0" borderId="0" xfId="11"/>
    <xf numFmtId="0" fontId="30" fillId="0" borderId="0" xfId="11" applyFont="1" applyAlignment="1">
      <alignment horizontal="right"/>
    </xf>
    <xf numFmtId="0" fontId="36" fillId="0" borderId="0" xfId="11" applyFont="1" applyAlignment="1">
      <alignment horizontal="left"/>
    </xf>
    <xf numFmtId="0" fontId="36" fillId="0" borderId="40" xfId="11" applyFont="1" applyBorder="1"/>
    <xf numFmtId="0" fontId="37" fillId="0" borderId="0" xfId="11" applyFont="1" applyAlignment="1"/>
    <xf numFmtId="0" fontId="1" fillId="0" borderId="0" xfId="11" applyAlignment="1"/>
    <xf numFmtId="0" fontId="30" fillId="0" borderId="0" xfId="11" applyFont="1" applyAlignment="1">
      <alignment horizontal="center" vertical="center"/>
    </xf>
    <xf numFmtId="0" fontId="30" fillId="0" borderId="0" xfId="11" applyFont="1" applyAlignment="1">
      <alignment vertical="center" wrapText="1"/>
    </xf>
    <xf numFmtId="166" fontId="30" fillId="0" borderId="0" xfId="16" applyNumberFormat="1" applyFont="1"/>
    <xf numFmtId="43" fontId="30" fillId="0" borderId="0" xfId="11" applyNumberFormat="1" applyFont="1"/>
    <xf numFmtId="41" fontId="30" fillId="0" borderId="0" xfId="16" applyFont="1" applyFill="1" applyBorder="1" applyAlignment="1">
      <alignment horizontal="center" vertical="center"/>
    </xf>
    <xf numFmtId="39" fontId="30" fillId="0" borderId="0" xfId="11" applyNumberFormat="1" applyFont="1"/>
    <xf numFmtId="41" fontId="30" fillId="0" borderId="0" xfId="16" applyFont="1"/>
    <xf numFmtId="0" fontId="36" fillId="0" borderId="0" xfId="11" applyFont="1" applyAlignment="1"/>
    <xf numFmtId="41" fontId="30" fillId="0" borderId="0" xfId="11" applyNumberFormat="1" applyFont="1"/>
    <xf numFmtId="0" fontId="36" fillId="0" borderId="0" xfId="11" applyFont="1" applyAlignment="1">
      <alignment horizontal="center"/>
    </xf>
    <xf numFmtId="41" fontId="33" fillId="0" borderId="0" xfId="16" applyFont="1" applyAlignment="1">
      <alignment horizontal="center" vertical="center"/>
    </xf>
    <xf numFmtId="0" fontId="38" fillId="0" borderId="0" xfId="11" applyFont="1" applyAlignment="1"/>
    <xf numFmtId="41" fontId="33" fillId="0" borderId="0" xfId="16" applyFont="1" applyAlignment="1">
      <alignment vertical="center"/>
    </xf>
    <xf numFmtId="49" fontId="33" fillId="0" borderId="0" xfId="11" applyNumberFormat="1" applyFont="1" applyAlignment="1">
      <alignment vertical="center"/>
    </xf>
    <xf numFmtId="0" fontId="2" fillId="0" borderId="0" xfId="11" applyFont="1" applyFill="1" applyBorder="1" applyAlignment="1">
      <alignment horizontal="left" indent="1"/>
    </xf>
    <xf numFmtId="0" fontId="34" fillId="0" borderId="0" xfId="11" applyFont="1" applyFill="1" applyBorder="1" applyAlignment="1">
      <alignment horizontal="center"/>
    </xf>
    <xf numFmtId="43" fontId="2" fillId="0" borderId="0" xfId="16" applyNumberFormat="1" applyFont="1" applyFill="1" applyBorder="1" applyAlignment="1">
      <alignment vertical="center"/>
    </xf>
    <xf numFmtId="0" fontId="34" fillId="0" borderId="0" xfId="11" applyFont="1" applyFill="1" applyBorder="1" applyAlignment="1">
      <alignment horizontal="left" indent="1"/>
    </xf>
    <xf numFmtId="166" fontId="2" fillId="0" borderId="0" xfId="16" applyNumberFormat="1" applyFont="1" applyFill="1" applyBorder="1" applyAlignment="1">
      <alignment vertical="center"/>
    </xf>
    <xf numFmtId="43" fontId="1" fillId="0" borderId="0" xfId="11" applyNumberFormat="1"/>
    <xf numFmtId="0" fontId="1" fillId="0" borderId="0" xfId="11" applyBorder="1"/>
    <xf numFmtId="39" fontId="1" fillId="0" borderId="0" xfId="11" applyNumberFormat="1" applyBorder="1"/>
    <xf numFmtId="41" fontId="0" fillId="0" borderId="0" xfId="16" applyFont="1" applyBorder="1"/>
    <xf numFmtId="43" fontId="1" fillId="0" borderId="0" xfId="11" applyNumberFormat="1" applyBorder="1"/>
    <xf numFmtId="39" fontId="1" fillId="0" borderId="0" xfId="11" applyNumberFormat="1"/>
    <xf numFmtId="41" fontId="0" fillId="0" borderId="0" xfId="16" applyFont="1"/>
    <xf numFmtId="0" fontId="20" fillId="0" borderId="41" xfId="11" applyFont="1" applyBorder="1" applyAlignment="1">
      <alignment horizontal="center" vertical="center" wrapText="1"/>
    </xf>
    <xf numFmtId="0" fontId="20" fillId="0" borderId="42" xfId="11" applyFont="1" applyBorder="1" applyAlignment="1">
      <alignment horizontal="center" vertical="center" wrapText="1"/>
    </xf>
    <xf numFmtId="0" fontId="20" fillId="0" borderId="43" xfId="11" applyFont="1" applyBorder="1" applyAlignment="1">
      <alignment horizontal="center" vertical="center" wrapText="1"/>
    </xf>
    <xf numFmtId="0" fontId="18" fillId="0" borderId="44" xfId="11" applyFont="1" applyBorder="1" applyAlignment="1">
      <alignment horizontal="center" vertical="center"/>
    </xf>
    <xf numFmtId="0" fontId="18" fillId="0" borderId="8" xfId="11" applyFont="1" applyBorder="1" applyAlignment="1">
      <alignment vertical="center" wrapText="1"/>
    </xf>
    <xf numFmtId="0" fontId="18" fillId="0" borderId="8" xfId="11" applyFont="1" applyBorder="1" applyAlignment="1">
      <alignment horizontal="center" vertical="center" wrapText="1"/>
    </xf>
    <xf numFmtId="0" fontId="18" fillId="0" borderId="46" xfId="11" applyFont="1" applyBorder="1" applyAlignment="1">
      <alignment horizontal="center" vertical="center"/>
    </xf>
    <xf numFmtId="0" fontId="18" fillId="0" borderId="47" xfId="11" applyFont="1" applyBorder="1" applyAlignment="1">
      <alignment vertical="center" wrapText="1"/>
    </xf>
    <xf numFmtId="0" fontId="18" fillId="0" borderId="47" xfId="11" applyFont="1" applyBorder="1" applyAlignment="1">
      <alignment horizontal="center" vertical="center"/>
    </xf>
    <xf numFmtId="39" fontId="17" fillId="0" borderId="47" xfId="11" applyNumberFormat="1" applyFont="1" applyBorder="1" applyAlignment="1">
      <alignment vertical="center"/>
    </xf>
    <xf numFmtId="0" fontId="39" fillId="0" borderId="48" xfId="11" applyFont="1" applyBorder="1" applyAlignment="1">
      <alignment horizontal="center" vertical="center"/>
    </xf>
    <xf numFmtId="0" fontId="39" fillId="0" borderId="13" xfId="11" applyFont="1" applyBorder="1" applyAlignment="1">
      <alignment horizontal="center" vertical="center"/>
    </xf>
    <xf numFmtId="0" fontId="39" fillId="0" borderId="49" xfId="11" applyFont="1" applyBorder="1" applyAlignment="1">
      <alignment horizontal="center" vertical="center"/>
    </xf>
    <xf numFmtId="0" fontId="24" fillId="0" borderId="0" xfId="11" applyFont="1" applyAlignment="1">
      <alignment horizontal="right"/>
    </xf>
    <xf numFmtId="0" fontId="24" fillId="0" borderId="0" xfId="11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3" fontId="40" fillId="0" borderId="0" xfId="6" applyNumberFormat="1" applyFont="1"/>
    <xf numFmtId="1" fontId="18" fillId="0" borderId="25" xfId="6" applyNumberFormat="1" applyFont="1" applyBorder="1" applyAlignment="1">
      <alignment horizontal="center" vertical="center" wrapText="1"/>
    </xf>
    <xf numFmtId="0" fontId="18" fillId="0" borderId="31" xfId="6" applyFont="1" applyBorder="1" applyAlignment="1">
      <alignment horizontal="center" vertical="center" wrapText="1"/>
    </xf>
    <xf numFmtId="0" fontId="18" fillId="0" borderId="31" xfId="6" applyFont="1" applyBorder="1" applyAlignment="1">
      <alignment vertical="center" wrapText="1"/>
    </xf>
    <xf numFmtId="41" fontId="16" fillId="0" borderId="10" xfId="6" applyNumberFormat="1" applyFont="1" applyBorder="1" applyAlignment="1">
      <alignment vertical="center" wrapText="1"/>
    </xf>
    <xf numFmtId="0" fontId="16" fillId="0" borderId="31" xfId="6" applyFont="1" applyBorder="1" applyAlignment="1">
      <alignment horizontal="center" vertical="center" wrapText="1"/>
    </xf>
    <xf numFmtId="41" fontId="16" fillId="0" borderId="31" xfId="6" applyNumberFormat="1" applyFont="1" applyBorder="1" applyAlignment="1">
      <alignment vertical="center" wrapText="1"/>
    </xf>
    <xf numFmtId="39" fontId="16" fillId="0" borderId="31" xfId="6" applyNumberFormat="1" applyFont="1" applyBorder="1" applyAlignment="1">
      <alignment vertical="center" wrapText="1"/>
    </xf>
    <xf numFmtId="41" fontId="16" fillId="0" borderId="30" xfId="6" applyNumberFormat="1" applyFont="1" applyBorder="1" applyAlignment="1">
      <alignment vertical="center" wrapText="1"/>
    </xf>
    <xf numFmtId="1" fontId="18" fillId="0" borderId="9" xfId="6" applyNumberFormat="1" applyFont="1" applyBorder="1" applyAlignment="1">
      <alignment horizontal="center" vertical="center" wrapText="1"/>
    </xf>
    <xf numFmtId="0" fontId="18" fillId="0" borderId="10" xfId="6" applyFont="1" applyBorder="1" applyAlignment="1">
      <alignment vertical="center" wrapText="1"/>
    </xf>
    <xf numFmtId="39" fontId="16" fillId="0" borderId="10" xfId="6" applyNumberFormat="1" applyFont="1" applyBorder="1" applyAlignment="1">
      <alignment vertical="center" wrapText="1"/>
    </xf>
    <xf numFmtId="41" fontId="16" fillId="0" borderId="11" xfId="6" applyNumberFormat="1" applyFont="1" applyBorder="1" applyAlignment="1">
      <alignment vertical="center" wrapText="1"/>
    </xf>
    <xf numFmtId="41" fontId="16" fillId="0" borderId="10" xfId="6" applyNumberFormat="1" applyFont="1" applyBorder="1" applyAlignment="1">
      <alignment vertical="center"/>
    </xf>
    <xf numFmtId="39" fontId="16" fillId="0" borderId="10" xfId="6" applyNumberFormat="1" applyFont="1" applyBorder="1" applyAlignment="1">
      <alignment vertical="center"/>
    </xf>
    <xf numFmtId="0" fontId="16" fillId="0" borderId="18" xfId="6" applyFont="1" applyBorder="1" applyAlignment="1">
      <alignment vertical="center"/>
    </xf>
    <xf numFmtId="41" fontId="15" fillId="0" borderId="18" xfId="6" applyNumberFormat="1" applyFont="1" applyBorder="1" applyAlignment="1">
      <alignment vertical="center"/>
    </xf>
    <xf numFmtId="166" fontId="15" fillId="0" borderId="18" xfId="6" applyNumberFormat="1" applyFont="1" applyBorder="1" applyAlignment="1">
      <alignment vertical="center"/>
    </xf>
    <xf numFmtId="0" fontId="41" fillId="0" borderId="0" xfId="0" applyFont="1"/>
    <xf numFmtId="166" fontId="16" fillId="0" borderId="10" xfId="6" applyNumberFormat="1" applyFont="1" applyBorder="1" applyAlignment="1">
      <alignment vertical="center" wrapText="1"/>
    </xf>
    <xf numFmtId="166" fontId="16" fillId="0" borderId="30" xfId="6" applyNumberFormat="1" applyFont="1" applyBorder="1" applyAlignment="1">
      <alignment vertical="center" wrapText="1"/>
    </xf>
    <xf numFmtId="166" fontId="15" fillId="0" borderId="19" xfId="6" applyNumberFormat="1" applyFont="1" applyBorder="1" applyAlignment="1">
      <alignment vertical="center"/>
    </xf>
    <xf numFmtId="166" fontId="16" fillId="0" borderId="11" xfId="6" applyNumberFormat="1" applyFont="1" applyBorder="1" applyAlignment="1">
      <alignment vertical="center" wrapText="1"/>
    </xf>
    <xf numFmtId="0" fontId="2" fillId="0" borderId="0" xfId="7" applyFont="1" applyAlignment="1">
      <alignment horizontal="left"/>
    </xf>
    <xf numFmtId="0" fontId="8" fillId="0" borderId="0" xfId="0" quotePrefix="1" applyFont="1"/>
    <xf numFmtId="15" fontId="2" fillId="0" borderId="0" xfId="7" quotePrefix="1" applyNumberFormat="1" applyAlignment="1"/>
    <xf numFmtId="15" fontId="2" fillId="0" borderId="0" xfId="7" quotePrefix="1" applyNumberFormat="1" applyFont="1"/>
    <xf numFmtId="41" fontId="16" fillId="0" borderId="10" xfId="6" applyNumberFormat="1" applyFont="1" applyBorder="1" applyAlignment="1">
      <alignment horizontal="center" vertical="center" wrapText="1"/>
    </xf>
    <xf numFmtId="43" fontId="0" fillId="0" borderId="10" xfId="1" quotePrefix="1" applyNumberFormat="1" applyFont="1" applyBorder="1" applyAlignment="1">
      <alignment horizontal="right"/>
    </xf>
    <xf numFmtId="43" fontId="3" fillId="0" borderId="18" xfId="1" applyNumberFormat="1" applyFont="1" applyBorder="1" applyAlignment="1">
      <alignment horizontal="center" vertical="center"/>
    </xf>
    <xf numFmtId="164" fontId="0" fillId="0" borderId="11" xfId="1" quotePrefix="1" applyNumberFormat="1" applyFont="1" applyBorder="1" applyAlignment="1">
      <alignment horizontal="center" vertical="center"/>
    </xf>
    <xf numFmtId="43" fontId="0" fillId="0" borderId="11" xfId="1" quotePrefix="1" applyNumberFormat="1" applyFont="1" applyBorder="1" applyAlignment="1">
      <alignment horizontal="center" vertical="center"/>
    </xf>
    <xf numFmtId="43" fontId="0" fillId="0" borderId="11" xfId="1" quotePrefix="1" applyNumberFormat="1" applyFont="1" applyBorder="1" applyAlignment="1">
      <alignment horizontal="right"/>
    </xf>
    <xf numFmtId="43" fontId="3" fillId="0" borderId="19" xfId="1" applyNumberFormat="1" applyFont="1" applyBorder="1" applyAlignment="1">
      <alignment horizontal="center" vertical="center"/>
    </xf>
    <xf numFmtId="0" fontId="2" fillId="0" borderId="13" xfId="7" applyBorder="1" applyAlignment="1">
      <alignment vertical="center" wrapText="1"/>
    </xf>
    <xf numFmtId="0" fontId="3" fillId="0" borderId="13" xfId="7" applyFont="1" applyBorder="1" applyAlignment="1">
      <alignment horizontal="center"/>
    </xf>
    <xf numFmtId="43" fontId="2" fillId="0" borderId="13" xfId="7" applyNumberFormat="1" applyBorder="1" applyAlignment="1">
      <alignment horizontal="center" vertical="center"/>
    </xf>
    <xf numFmtId="166" fontId="0" fillId="0" borderId="10" xfId="1" quotePrefix="1" applyNumberFormat="1" applyFont="1" applyBorder="1" applyAlignment="1">
      <alignment horizontal="right" vertical="center"/>
    </xf>
    <xf numFmtId="43" fontId="0" fillId="0" borderId="10" xfId="1" quotePrefix="1" applyFont="1" applyBorder="1" applyAlignment="1">
      <alignment horizontal="center" vertical="center"/>
    </xf>
    <xf numFmtId="39" fontId="0" fillId="0" borderId="10" xfId="1" quotePrefix="1" applyNumberFormat="1" applyFont="1" applyBorder="1" applyAlignment="1">
      <alignment horizontal="right" vertical="center"/>
    </xf>
    <xf numFmtId="166" fontId="0" fillId="0" borderId="10" xfId="1" quotePrefix="1" applyNumberFormat="1" applyFont="1" applyBorder="1" applyAlignment="1">
      <alignment horizontal="center" vertical="center"/>
    </xf>
    <xf numFmtId="41" fontId="0" fillId="0" borderId="10" xfId="1" quotePrefix="1" applyNumberFormat="1" applyFont="1" applyBorder="1" applyAlignment="1">
      <alignment horizontal="center" vertical="center"/>
    </xf>
    <xf numFmtId="39" fontId="2" fillId="0" borderId="13" xfId="7" applyNumberFormat="1" applyBorder="1" applyAlignment="1">
      <alignment horizontal="right" vertical="center"/>
    </xf>
    <xf numFmtId="39" fontId="0" fillId="0" borderId="13" xfId="1" applyNumberFormat="1" applyFont="1" applyBorder="1" applyAlignment="1">
      <alignment horizontal="right" vertical="center"/>
    </xf>
    <xf numFmtId="39" fontId="2" fillId="0" borderId="13" xfId="7" applyNumberFormat="1" applyBorder="1" applyAlignment="1">
      <alignment vertical="center"/>
    </xf>
    <xf numFmtId="43" fontId="2" fillId="0" borderId="13" xfId="7" applyNumberFormat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50" xfId="0" applyBorder="1"/>
    <xf numFmtId="164" fontId="0" fillId="0" borderId="51" xfId="1" quotePrefix="1" applyNumberFormat="1" applyFont="1" applyBorder="1" applyAlignment="1">
      <alignment horizontal="right" vertical="center"/>
    </xf>
    <xf numFmtId="164" fontId="0" fillId="0" borderId="51" xfId="1" applyNumberFormat="1" applyFont="1" applyBorder="1" applyAlignment="1">
      <alignment horizontal="right" vertical="center"/>
    </xf>
    <xf numFmtId="164" fontId="0" fillId="0" borderId="52" xfId="1" applyNumberFormat="1" applyFont="1" applyBorder="1" applyAlignment="1">
      <alignment horizontal="right" vertical="center"/>
    </xf>
    <xf numFmtId="164" fontId="0" fillId="0" borderId="53" xfId="1" applyNumberFormat="1" applyFont="1" applyBorder="1" applyAlignment="1">
      <alignment horizontal="right" vertical="center"/>
    </xf>
    <xf numFmtId="164" fontId="2" fillId="0" borderId="10" xfId="1" quotePrefix="1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8" fillId="0" borderId="0" xfId="0" quotePrefix="1" applyFont="1" applyAlignment="1">
      <alignment horizontal="center"/>
    </xf>
    <xf numFmtId="0" fontId="2" fillId="0" borderId="13" xfId="7" applyBorder="1" applyAlignment="1">
      <alignment horizontal="center" vertical="center"/>
    </xf>
    <xf numFmtId="164" fontId="2" fillId="0" borderId="10" xfId="1" applyNumberFormat="1" applyFont="1" applyBorder="1" applyAlignment="1">
      <alignment horizontal="left"/>
    </xf>
    <xf numFmtId="0" fontId="2" fillId="0" borderId="13" xfId="7" applyFont="1" applyBorder="1" applyAlignment="1">
      <alignment horizontal="center" vertical="center"/>
    </xf>
    <xf numFmtId="4" fontId="2" fillId="0" borderId="13" xfId="7" applyNumberFormat="1" applyBorder="1" applyAlignment="1">
      <alignment vertical="center"/>
    </xf>
    <xf numFmtId="0" fontId="2" fillId="0" borderId="0" xfId="7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5" fontId="8" fillId="0" borderId="0" xfId="0" quotePrefix="1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1" fontId="31" fillId="0" borderId="0" xfId="16" applyFont="1" applyAlignment="1">
      <alignment horizontal="center" vertical="center"/>
    </xf>
    <xf numFmtId="0" fontId="32" fillId="0" borderId="0" xfId="11" applyFont="1" applyAlignment="1">
      <alignment horizontal="center"/>
    </xf>
    <xf numFmtId="41" fontId="33" fillId="0" borderId="0" xfId="16" applyFont="1" applyAlignment="1">
      <alignment horizontal="center" vertical="center"/>
    </xf>
    <xf numFmtId="0" fontId="14" fillId="0" borderId="0" xfId="7" applyFont="1" applyAlignment="1">
      <alignment horizontal="center"/>
    </xf>
    <xf numFmtId="0" fontId="12" fillId="0" borderId="0" xfId="7" applyFont="1" applyAlignment="1">
      <alignment horizontal="center"/>
    </xf>
    <xf numFmtId="0" fontId="25" fillId="0" borderId="0" xfId="6" applyFont="1" applyAlignment="1">
      <alignment horizontal="center" vertical="center"/>
    </xf>
    <xf numFmtId="0" fontId="22" fillId="0" borderId="0" xfId="6" applyFont="1" applyAlignment="1">
      <alignment horizontal="center"/>
    </xf>
    <xf numFmtId="0" fontId="20" fillId="0" borderId="1" xfId="6" applyFont="1" applyBorder="1" applyAlignment="1">
      <alignment horizontal="center" vertical="center" wrapText="1"/>
    </xf>
    <xf numFmtId="0" fontId="20" fillId="0" borderId="7" xfId="6" applyFont="1" applyBorder="1" applyAlignment="1">
      <alignment horizontal="center" vertical="center" wrapText="1"/>
    </xf>
    <xf numFmtId="0" fontId="20" fillId="0" borderId="28" xfId="6" applyFont="1" applyBorder="1" applyAlignment="1">
      <alignment horizontal="center" vertical="center" wrapText="1"/>
    </xf>
    <xf numFmtId="0" fontId="17" fillId="0" borderId="23" xfId="6" applyFont="1" applyBorder="1" applyAlignment="1">
      <alignment horizontal="center" vertical="center"/>
    </xf>
    <xf numFmtId="0" fontId="17" fillId="0" borderId="22" xfId="6" applyFont="1" applyBorder="1" applyAlignment="1">
      <alignment horizontal="center" vertical="center"/>
    </xf>
    <xf numFmtId="0" fontId="17" fillId="0" borderId="21" xfId="6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" fillId="0" borderId="0" xfId="7" applyFont="1" applyAlignment="1">
      <alignment horizontal="center"/>
    </xf>
    <xf numFmtId="0" fontId="3" fillId="0" borderId="13" xfId="7" applyFont="1" applyBorder="1" applyAlignment="1">
      <alignment horizontal="center" vertical="center" wrapText="1"/>
    </xf>
    <xf numFmtId="0" fontId="3" fillId="0" borderId="13" xfId="7" applyFont="1" applyBorder="1" applyAlignment="1">
      <alignment horizontal="center"/>
    </xf>
    <xf numFmtId="0" fontId="3" fillId="0" borderId="0" xfId="7" applyFont="1" applyAlignment="1">
      <alignment horizontal="left"/>
    </xf>
    <xf numFmtId="0" fontId="2" fillId="0" borderId="13" xfId="7" applyBorder="1" applyAlignment="1">
      <alignment horizontal="center" vertical="center"/>
    </xf>
    <xf numFmtId="0" fontId="7" fillId="0" borderId="0" xfId="7" applyFont="1" applyAlignment="1">
      <alignment horizontal="left"/>
    </xf>
    <xf numFmtId="0" fontId="2" fillId="0" borderId="0" xfId="7" applyFont="1" applyAlignment="1">
      <alignment horizontal="left"/>
    </xf>
    <xf numFmtId="0" fontId="2" fillId="0" borderId="0" xfId="7" applyAlignment="1">
      <alignment horizontal="left"/>
    </xf>
    <xf numFmtId="0" fontId="28" fillId="0" borderId="0" xfId="6" applyFont="1" applyAlignment="1">
      <alignment horizontal="center"/>
    </xf>
    <xf numFmtId="0" fontId="28" fillId="0" borderId="35" xfId="6" applyFont="1" applyBorder="1" applyAlignment="1">
      <alignment horizontal="center" vertical="center"/>
    </xf>
    <xf numFmtId="0" fontId="3" fillId="0" borderId="27" xfId="7" applyFont="1" applyBorder="1" applyAlignment="1">
      <alignment horizontal="center"/>
    </xf>
    <xf numFmtId="0" fontId="5" fillId="0" borderId="0" xfId="7" applyFont="1" applyAlignment="1">
      <alignment horizontal="center" vertical="center"/>
    </xf>
    <xf numFmtId="0" fontId="2" fillId="0" borderId="0" xfId="7" applyFont="1" applyAlignment="1">
      <alignment horizontal="center"/>
    </xf>
    <xf numFmtId="0" fontId="2" fillId="0" borderId="0" xfId="7" applyAlignment="1">
      <alignment horizontal="center"/>
    </xf>
    <xf numFmtId="0" fontId="9" fillId="0" borderId="0" xfId="7" applyFont="1" applyAlignment="1">
      <alignment horizontal="center"/>
    </xf>
    <xf numFmtId="0" fontId="3" fillId="0" borderId="39" xfId="7" applyFont="1" applyBorder="1" applyAlignment="1">
      <alignment horizontal="center"/>
    </xf>
  </cellXfs>
  <cellStyles count="22">
    <cellStyle name="Comma" xfId="1" builtinId="3"/>
    <cellStyle name="Comma [0]" xfId="2" builtinId="6"/>
    <cellStyle name="Comma [0] 10 2" xfId="14"/>
    <cellStyle name="Comma [0] 11" xfId="15"/>
    <cellStyle name="Comma [0] 2" xfId="3"/>
    <cellStyle name="Comma [0] 3" xfId="12"/>
    <cellStyle name="Comma [0] 4" xfId="16"/>
    <cellStyle name="Comma 2" xfId="4"/>
    <cellStyle name="Comma 2 2" xfId="8"/>
    <cellStyle name="Comma 3" xfId="5"/>
    <cellStyle name="Comma 4" xfId="13"/>
    <cellStyle name="Normal" xfId="0" builtinId="0"/>
    <cellStyle name="Normal 11" xfId="17"/>
    <cellStyle name="Normal 2" xfId="6"/>
    <cellStyle name="Normal 2 100" xfId="18"/>
    <cellStyle name="Normal 2 2" xfId="7"/>
    <cellStyle name="Normal 2 2 2" xfId="19"/>
    <cellStyle name="Normal 3" xfId="9"/>
    <cellStyle name="Normal 4" xfId="11"/>
    <cellStyle name="Normal 5 2" xfId="20"/>
    <cellStyle name="Normal 7 2" xfId="21"/>
    <cellStyle name="Percent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828675</xdr:colOff>
      <xdr:row>3</xdr:row>
      <xdr:rowOff>0</xdr:rowOff>
    </xdr:from>
    <xdr:to>
      <xdr:col>12</xdr:col>
      <xdr:colOff>447675</xdr:colOff>
      <xdr:row>3</xdr:row>
      <xdr:rowOff>0</xdr:rowOff>
    </xdr:to>
    <xdr:cxnSp macro="">
      <xdr:nvCxnSpPr>
        <xdr:cNvPr id="2" name="Straight Connector 1"/>
        <xdr:cNvCxnSpPr/>
      </xdr:nvCxnSpPr>
      <xdr:spPr>
        <a:xfrm>
          <a:off x="5705475" y="495300"/>
          <a:ext cx="166687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76200</xdr:colOff>
      <xdr:row>44</xdr:row>
      <xdr:rowOff>104775</xdr:rowOff>
    </xdr:from>
    <xdr:ext cx="184731" cy="264560"/>
    <xdr:sp macro="" textlink="">
      <xdr:nvSpPr>
        <xdr:cNvPr id="3" name="TextBox 2"/>
        <xdr:cNvSpPr txBox="1"/>
      </xdr:nvSpPr>
      <xdr:spPr>
        <a:xfrm>
          <a:off x="3886200" y="1002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d-ID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0</xdr:rowOff>
    </xdr:from>
    <xdr:to>
      <xdr:col>12</xdr:col>
      <xdr:colOff>774988</xdr:colOff>
      <xdr:row>4</xdr:row>
      <xdr:rowOff>0</xdr:rowOff>
    </xdr:to>
    <xdr:cxnSp macro="">
      <xdr:nvCxnSpPr>
        <xdr:cNvPr id="2" name="Straight Connector 1"/>
        <xdr:cNvCxnSpPr/>
      </xdr:nvCxnSpPr>
      <xdr:spPr>
        <a:xfrm>
          <a:off x="6705600" y="1333500"/>
          <a:ext cx="1222663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33130</xdr:colOff>
      <xdr:row>4</xdr:row>
      <xdr:rowOff>157369</xdr:rowOff>
    </xdr:from>
    <xdr:to>
      <xdr:col>6</xdr:col>
      <xdr:colOff>1325217</xdr:colOff>
      <xdr:row>4</xdr:row>
      <xdr:rowOff>157369</xdr:rowOff>
    </xdr:to>
    <xdr:cxnSp macro="">
      <xdr:nvCxnSpPr>
        <xdr:cNvPr id="2" name="Straight Connector 1"/>
        <xdr:cNvCxnSpPr/>
      </xdr:nvCxnSpPr>
      <xdr:spPr>
        <a:xfrm>
          <a:off x="10253455" y="814594"/>
          <a:ext cx="129208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33129</xdr:colOff>
      <xdr:row>4</xdr:row>
      <xdr:rowOff>154884</xdr:rowOff>
    </xdr:from>
    <xdr:to>
      <xdr:col>6</xdr:col>
      <xdr:colOff>1308651</xdr:colOff>
      <xdr:row>4</xdr:row>
      <xdr:rowOff>154884</xdr:rowOff>
    </xdr:to>
    <xdr:cxnSp macro="">
      <xdr:nvCxnSpPr>
        <xdr:cNvPr id="2" name="Straight Connector 1"/>
        <xdr:cNvCxnSpPr/>
      </xdr:nvCxnSpPr>
      <xdr:spPr>
        <a:xfrm>
          <a:off x="3690729" y="802584"/>
          <a:ext cx="58019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695325</xdr:colOff>
      <xdr:row>6</xdr:row>
      <xdr:rowOff>9525</xdr:rowOff>
    </xdr:from>
    <xdr:to>
      <xdr:col>12</xdr:col>
      <xdr:colOff>1104900</xdr:colOff>
      <xdr:row>6</xdr:row>
      <xdr:rowOff>9525</xdr:rowOff>
    </xdr:to>
    <xdr:cxnSp macro="">
      <xdr:nvCxnSpPr>
        <xdr:cNvPr id="2" name="Straight Connector 1"/>
        <xdr:cNvCxnSpPr/>
      </xdr:nvCxnSpPr>
      <xdr:spPr>
        <a:xfrm>
          <a:off x="8896350" y="981075"/>
          <a:ext cx="1619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4</xdr:row>
      <xdr:rowOff>9525</xdr:rowOff>
    </xdr:from>
    <xdr:to>
      <xdr:col>8</xdr:col>
      <xdr:colOff>733425</xdr:colOff>
      <xdr:row>4</xdr:row>
      <xdr:rowOff>9525</xdr:rowOff>
    </xdr:to>
    <xdr:cxnSp macro="">
      <xdr:nvCxnSpPr>
        <xdr:cNvPr id="2" name="Straight Connector 1"/>
        <xdr:cNvCxnSpPr/>
      </xdr:nvCxnSpPr>
      <xdr:spPr>
        <a:xfrm>
          <a:off x="4276725" y="771525"/>
          <a:ext cx="120967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7</xdr:row>
      <xdr:rowOff>19050</xdr:rowOff>
    </xdr:from>
    <xdr:to>
      <xdr:col>11</xdr:col>
      <xdr:colOff>800100</xdr:colOff>
      <xdr:row>7</xdr:row>
      <xdr:rowOff>19050</xdr:rowOff>
    </xdr:to>
    <xdr:cxnSp macro="">
      <xdr:nvCxnSpPr>
        <xdr:cNvPr id="2" name="Straight Connector 1"/>
        <xdr:cNvCxnSpPr/>
      </xdr:nvCxnSpPr>
      <xdr:spPr>
        <a:xfrm>
          <a:off x="6124575" y="1152525"/>
          <a:ext cx="1190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C1:O64"/>
  <sheetViews>
    <sheetView tabSelected="1" view="pageLayout" zoomScaleNormal="100" zoomScaleSheetLayoutView="100" workbookViewId="0">
      <selection activeCell="J57" sqref="J57"/>
    </sheetView>
  </sheetViews>
  <sheetFormatPr defaultRowHeight="12.75" x14ac:dyDescent="0.2"/>
  <cols>
    <col min="1" max="1" width="5.140625" customWidth="1"/>
    <col min="2" max="2" width="2" customWidth="1"/>
    <col min="3" max="3" width="24.140625" customWidth="1"/>
    <col min="4" max="4" width="5.85546875" customWidth="1"/>
    <col min="5" max="5" width="5.7109375" customWidth="1"/>
    <col min="6" max="6" width="5.85546875" customWidth="1"/>
    <col min="7" max="7" width="5.28515625" customWidth="1"/>
    <col min="8" max="8" width="5.140625" customWidth="1"/>
    <col min="9" max="9" width="11.85546875" customWidth="1"/>
    <col min="10" max="10" width="12.5703125" customWidth="1"/>
    <col min="11" max="11" width="9.85546875" customWidth="1"/>
    <col min="12" max="12" width="12.5703125" customWidth="1"/>
    <col min="13" max="13" width="11.42578125" customWidth="1"/>
    <col min="15" max="15" width="12.140625" customWidth="1"/>
  </cols>
  <sheetData>
    <row r="1" spans="3:15" x14ac:dyDescent="0.2">
      <c r="J1" s="16" t="s">
        <v>34</v>
      </c>
      <c r="K1" s="15"/>
      <c r="L1" s="15"/>
    </row>
    <row r="2" spans="3:15" x14ac:dyDescent="0.2">
      <c r="J2" s="17" t="s">
        <v>192</v>
      </c>
      <c r="K2" s="223"/>
      <c r="L2" s="192" t="s">
        <v>199</v>
      </c>
      <c r="M2" s="186">
        <v>22</v>
      </c>
    </row>
    <row r="3" spans="3:15" ht="13.5" customHeight="1" x14ac:dyDescent="0.2">
      <c r="G3" s="232"/>
      <c r="J3" s="17" t="s">
        <v>74</v>
      </c>
      <c r="K3" s="233" t="s">
        <v>200</v>
      </c>
      <c r="L3" s="233"/>
      <c r="M3" s="234"/>
    </row>
    <row r="4" spans="3:15" x14ac:dyDescent="0.2">
      <c r="G4" s="232"/>
    </row>
    <row r="5" spans="3:15" ht="18.75" x14ac:dyDescent="0.2">
      <c r="G5" s="166"/>
    </row>
    <row r="7" spans="3:15" ht="15.75" x14ac:dyDescent="0.25">
      <c r="C7" s="235" t="s">
        <v>0</v>
      </c>
      <c r="D7" s="235"/>
      <c r="E7" s="235"/>
      <c r="F7" s="235"/>
      <c r="G7" s="235"/>
      <c r="H7" s="235"/>
      <c r="I7" s="235"/>
      <c r="J7" s="235"/>
      <c r="K7" s="235"/>
      <c r="L7" s="235"/>
      <c r="M7" s="235"/>
    </row>
    <row r="8" spans="3:15" ht="15.75" x14ac:dyDescent="0.25">
      <c r="C8" s="235" t="s">
        <v>33</v>
      </c>
      <c r="D8" s="235"/>
      <c r="E8" s="235"/>
      <c r="F8" s="235"/>
      <c r="G8" s="235"/>
      <c r="H8" s="235"/>
      <c r="I8" s="235"/>
      <c r="J8" s="235"/>
      <c r="K8" s="235"/>
      <c r="L8" s="235"/>
      <c r="M8" s="235"/>
    </row>
    <row r="9" spans="3:15" ht="15.75" x14ac:dyDescent="0.25">
      <c r="C9" s="235" t="s">
        <v>191</v>
      </c>
      <c r="D9" s="235"/>
      <c r="E9" s="235"/>
      <c r="F9" s="235"/>
      <c r="G9" s="235"/>
      <c r="H9" s="235"/>
      <c r="I9" s="235"/>
      <c r="J9" s="235"/>
      <c r="K9" s="235"/>
      <c r="L9" s="235"/>
      <c r="M9" s="235"/>
    </row>
    <row r="10" spans="3:15" x14ac:dyDescent="0.2">
      <c r="C10" s="167"/>
      <c r="D10" s="167"/>
      <c r="E10" s="167"/>
      <c r="F10" s="167"/>
      <c r="G10" s="167"/>
      <c r="H10" s="167"/>
      <c r="I10" s="214"/>
      <c r="J10" s="167"/>
      <c r="K10" s="167"/>
      <c r="L10" s="214"/>
      <c r="M10" s="167"/>
    </row>
    <row r="11" spans="3:15" ht="13.5" thickBot="1" x14ac:dyDescent="0.25">
      <c r="O11" s="1"/>
    </row>
    <row r="12" spans="3:15" ht="17.25" customHeight="1" x14ac:dyDescent="0.2">
      <c r="C12" s="236" t="s">
        <v>1</v>
      </c>
      <c r="D12" s="238" t="s">
        <v>2</v>
      </c>
      <c r="E12" s="238"/>
      <c r="F12" s="238"/>
      <c r="G12" s="238"/>
      <c r="H12" s="238"/>
      <c r="I12" s="239" t="s">
        <v>9</v>
      </c>
      <c r="J12" s="240"/>
      <c r="K12" s="241"/>
      <c r="L12" s="221" t="s">
        <v>190</v>
      </c>
      <c r="M12" s="242" t="s">
        <v>3</v>
      </c>
    </row>
    <row r="13" spans="3:15" ht="17.25" customHeight="1" thickBot="1" x14ac:dyDescent="0.25">
      <c r="C13" s="237"/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187</v>
      </c>
      <c r="J13" s="2" t="s">
        <v>188</v>
      </c>
      <c r="K13" s="2" t="s">
        <v>189</v>
      </c>
      <c r="L13" s="222"/>
      <c r="M13" s="243"/>
      <c r="O13" s="3"/>
    </row>
    <row r="14" spans="3:15" x14ac:dyDescent="0.2">
      <c r="C14" s="4"/>
      <c r="D14" s="5"/>
      <c r="E14" s="5"/>
      <c r="F14" s="5"/>
      <c r="G14" s="5"/>
      <c r="H14" s="5"/>
      <c r="I14" s="5"/>
      <c r="J14" s="5"/>
      <c r="K14" s="5"/>
      <c r="L14" s="215"/>
      <c r="M14" s="6"/>
    </row>
    <row r="15" spans="3:15" ht="18" customHeight="1" x14ac:dyDescent="0.2">
      <c r="C15" s="95" t="s">
        <v>10</v>
      </c>
      <c r="D15" s="96">
        <v>2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216">
        <v>0</v>
      </c>
      <c r="M15" s="97">
        <f>D15+E15+F15+G15+H15+I15+J15+K15+L15</f>
        <v>2</v>
      </c>
    </row>
    <row r="16" spans="3:15" ht="18" customHeight="1" x14ac:dyDescent="0.2">
      <c r="C16" s="95" t="s">
        <v>11</v>
      </c>
      <c r="D16" s="96">
        <v>0</v>
      </c>
      <c r="E16" s="12">
        <v>0</v>
      </c>
      <c r="F16" s="12">
        <v>0</v>
      </c>
      <c r="G16" s="12">
        <v>0</v>
      </c>
      <c r="H16" s="12">
        <v>0</v>
      </c>
      <c r="I16" s="220">
        <v>0</v>
      </c>
      <c r="J16" s="12">
        <v>0</v>
      </c>
      <c r="K16" s="12">
        <v>0</v>
      </c>
      <c r="L16" s="216">
        <v>0</v>
      </c>
      <c r="M16" s="97">
        <v>0</v>
      </c>
      <c r="O16" s="106"/>
    </row>
    <row r="17" spans="3:15" ht="18" customHeight="1" x14ac:dyDescent="0.2">
      <c r="C17" s="95" t="s">
        <v>12</v>
      </c>
      <c r="D17" s="96">
        <v>0</v>
      </c>
      <c r="E17" s="13">
        <v>29</v>
      </c>
      <c r="F17" s="13">
        <v>0</v>
      </c>
      <c r="G17" s="12">
        <v>0</v>
      </c>
      <c r="H17" s="12">
        <v>0</v>
      </c>
      <c r="I17" s="12">
        <v>3</v>
      </c>
      <c r="J17" s="12">
        <v>3</v>
      </c>
      <c r="K17" s="13">
        <v>2</v>
      </c>
      <c r="L17" s="217">
        <v>1</v>
      </c>
      <c r="M17" s="97">
        <f t="shared" ref="M17:M19" si="0">D17+E17+F17+G17+H17+I17+J17+K17+L17</f>
        <v>38</v>
      </c>
      <c r="O17" s="3"/>
    </row>
    <row r="18" spans="3:15" ht="18" customHeight="1" x14ac:dyDescent="0.2">
      <c r="C18" s="95" t="s">
        <v>13</v>
      </c>
      <c r="D18" s="96">
        <v>0</v>
      </c>
      <c r="E18" s="13">
        <v>5</v>
      </c>
      <c r="F18" s="13">
        <f>49+9</f>
        <v>58</v>
      </c>
      <c r="G18" s="12">
        <v>0</v>
      </c>
      <c r="H18" s="12">
        <v>0</v>
      </c>
      <c r="I18" s="12">
        <v>113</v>
      </c>
      <c r="J18" s="12">
        <v>7</v>
      </c>
      <c r="K18" s="13">
        <v>21</v>
      </c>
      <c r="L18" s="217">
        <v>8</v>
      </c>
      <c r="M18" s="97">
        <f t="shared" si="0"/>
        <v>212</v>
      </c>
      <c r="O18" s="106"/>
    </row>
    <row r="19" spans="3:15" ht="18" customHeight="1" x14ac:dyDescent="0.2">
      <c r="C19" s="95" t="s">
        <v>14</v>
      </c>
      <c r="D19" s="96">
        <v>0</v>
      </c>
      <c r="E19" s="12">
        <v>0</v>
      </c>
      <c r="F19" s="13">
        <v>94</v>
      </c>
      <c r="G19" s="13">
        <v>36</v>
      </c>
      <c r="H19" s="12">
        <v>0</v>
      </c>
      <c r="I19" s="12">
        <v>547</v>
      </c>
      <c r="J19" s="13">
        <v>24</v>
      </c>
      <c r="K19" s="12">
        <v>27</v>
      </c>
      <c r="L19" s="216">
        <v>13</v>
      </c>
      <c r="M19" s="97">
        <f t="shared" si="0"/>
        <v>741</v>
      </c>
      <c r="O19" s="106"/>
    </row>
    <row r="20" spans="3:15" ht="15.95" customHeight="1" x14ac:dyDescent="0.2">
      <c r="C20" s="98" t="s">
        <v>15</v>
      </c>
      <c r="D20" s="99">
        <f>SUM(D15:D19)</f>
        <v>2</v>
      </c>
      <c r="E20" s="99">
        <f t="shared" ref="E20:M20" si="1">SUM(E15:E19)</f>
        <v>34</v>
      </c>
      <c r="F20" s="99">
        <f t="shared" si="1"/>
        <v>152</v>
      </c>
      <c r="G20" s="99">
        <f t="shared" si="1"/>
        <v>36</v>
      </c>
      <c r="H20" s="99">
        <f t="shared" si="1"/>
        <v>0</v>
      </c>
      <c r="I20" s="99">
        <f t="shared" si="1"/>
        <v>663</v>
      </c>
      <c r="J20" s="99">
        <f t="shared" si="1"/>
        <v>34</v>
      </c>
      <c r="K20" s="99">
        <f t="shared" si="1"/>
        <v>50</v>
      </c>
      <c r="L20" s="99">
        <f t="shared" si="1"/>
        <v>22</v>
      </c>
      <c r="M20" s="99">
        <f t="shared" si="1"/>
        <v>993</v>
      </c>
    </row>
    <row r="21" spans="3:15" ht="15.95" customHeight="1" x14ac:dyDescent="0.2">
      <c r="C21" s="95"/>
      <c r="D21" s="100"/>
      <c r="E21" s="13"/>
      <c r="F21" s="13"/>
      <c r="G21" s="13"/>
      <c r="H21" s="13"/>
      <c r="I21" s="13"/>
      <c r="J21" s="13"/>
      <c r="K21" s="13"/>
      <c r="L21" s="218"/>
      <c r="M21" s="101"/>
    </row>
    <row r="22" spans="3:15" ht="18.75" customHeight="1" x14ac:dyDescent="0.2">
      <c r="C22" s="95" t="s">
        <v>16</v>
      </c>
      <c r="D22" s="100">
        <v>0</v>
      </c>
      <c r="E22" s="13">
        <v>0</v>
      </c>
      <c r="F22" s="13">
        <v>26</v>
      </c>
      <c r="G22" s="13">
        <v>296</v>
      </c>
      <c r="H22" s="12">
        <v>0</v>
      </c>
      <c r="I22" s="12">
        <v>161</v>
      </c>
      <c r="J22" s="13">
        <v>124</v>
      </c>
      <c r="K22" s="13">
        <v>32</v>
      </c>
      <c r="L22" s="217">
        <v>54</v>
      </c>
      <c r="M22" s="97">
        <f t="shared" ref="M22:M25" si="2">D22+E22+F22+G22+H22+I22+J22+K22+L22</f>
        <v>693</v>
      </c>
      <c r="O22" s="106"/>
    </row>
    <row r="23" spans="3:15" ht="18.75" customHeight="1" x14ac:dyDescent="0.2">
      <c r="C23" s="95" t="s">
        <v>17</v>
      </c>
      <c r="D23" s="100">
        <v>0</v>
      </c>
      <c r="E23" s="13">
        <v>0</v>
      </c>
      <c r="F23" s="12">
        <v>1</v>
      </c>
      <c r="G23" s="13">
        <v>275</v>
      </c>
      <c r="H23" s="13">
        <v>0</v>
      </c>
      <c r="I23" s="13">
        <v>175</v>
      </c>
      <c r="J23" s="13">
        <v>67</v>
      </c>
      <c r="K23" s="13">
        <v>19</v>
      </c>
      <c r="L23" s="217">
        <v>141</v>
      </c>
      <c r="M23" s="97">
        <f t="shared" si="2"/>
        <v>678</v>
      </c>
      <c r="O23" s="106"/>
    </row>
    <row r="24" spans="3:15" ht="18.75" customHeight="1" x14ac:dyDescent="0.2">
      <c r="C24" s="95" t="s">
        <v>18</v>
      </c>
      <c r="D24" s="100">
        <v>0</v>
      </c>
      <c r="E24" s="13">
        <v>0</v>
      </c>
      <c r="F24" s="13">
        <v>0</v>
      </c>
      <c r="G24" s="13">
        <v>99</v>
      </c>
      <c r="H24" s="13">
        <v>3</v>
      </c>
      <c r="I24" s="13">
        <v>205</v>
      </c>
      <c r="J24" s="13">
        <v>102</v>
      </c>
      <c r="K24" s="13">
        <v>13</v>
      </c>
      <c r="L24" s="217">
        <v>305</v>
      </c>
      <c r="M24" s="97">
        <f t="shared" si="2"/>
        <v>727</v>
      </c>
      <c r="O24" s="106"/>
    </row>
    <row r="25" spans="3:15" ht="18.75" customHeight="1" x14ac:dyDescent="0.2">
      <c r="C25" s="95" t="s">
        <v>19</v>
      </c>
      <c r="D25" s="100">
        <v>0</v>
      </c>
      <c r="E25" s="13">
        <v>0</v>
      </c>
      <c r="F25" s="13">
        <v>0</v>
      </c>
      <c r="G25" s="13">
        <v>18</v>
      </c>
      <c r="H25" s="12">
        <v>1</v>
      </c>
      <c r="I25" s="12">
        <v>223</v>
      </c>
      <c r="J25" s="13">
        <v>141</v>
      </c>
      <c r="K25" s="13">
        <f>3+4+8</f>
        <v>15</v>
      </c>
      <c r="L25" s="217">
        <v>298</v>
      </c>
      <c r="M25" s="97">
        <f t="shared" si="2"/>
        <v>696</v>
      </c>
      <c r="O25" s="106"/>
    </row>
    <row r="26" spans="3:15" ht="18" customHeight="1" x14ac:dyDescent="0.2">
      <c r="C26" s="98" t="s">
        <v>20</v>
      </c>
      <c r="D26" s="99">
        <f>SUM(D22:D25)</f>
        <v>0</v>
      </c>
      <c r="E26" s="99">
        <f t="shared" ref="E26:M26" si="3">SUM(E22:E25)</f>
        <v>0</v>
      </c>
      <c r="F26" s="99">
        <f t="shared" si="3"/>
        <v>27</v>
      </c>
      <c r="G26" s="99">
        <f t="shared" si="3"/>
        <v>688</v>
      </c>
      <c r="H26" s="99">
        <f t="shared" si="3"/>
        <v>4</v>
      </c>
      <c r="I26" s="99">
        <f t="shared" si="3"/>
        <v>764</v>
      </c>
      <c r="J26" s="99">
        <f t="shared" si="3"/>
        <v>434</v>
      </c>
      <c r="K26" s="99">
        <f t="shared" si="3"/>
        <v>79</v>
      </c>
      <c r="L26" s="99">
        <f t="shared" si="3"/>
        <v>798</v>
      </c>
      <c r="M26" s="99">
        <f t="shared" si="3"/>
        <v>2794</v>
      </c>
      <c r="O26" s="106"/>
    </row>
    <row r="27" spans="3:15" ht="15.95" customHeight="1" x14ac:dyDescent="0.2">
      <c r="C27" s="95"/>
      <c r="D27" s="100"/>
      <c r="E27" s="13"/>
      <c r="F27" s="13"/>
      <c r="G27" s="13"/>
      <c r="H27" s="13"/>
      <c r="I27" s="13"/>
      <c r="J27" s="13"/>
      <c r="K27" s="13"/>
      <c r="L27" s="217"/>
      <c r="M27" s="102"/>
    </row>
    <row r="28" spans="3:15" ht="18.75" customHeight="1" x14ac:dyDescent="0.2">
      <c r="C28" s="95" t="s">
        <v>21</v>
      </c>
      <c r="D28" s="100">
        <v>0</v>
      </c>
      <c r="E28" s="13">
        <v>0</v>
      </c>
      <c r="F28" s="13">
        <v>0</v>
      </c>
      <c r="G28" s="13">
        <v>0</v>
      </c>
      <c r="H28" s="13">
        <v>0</v>
      </c>
      <c r="I28" s="13">
        <v>33</v>
      </c>
      <c r="J28" s="13">
        <v>54</v>
      </c>
      <c r="K28" s="217">
        <v>8</v>
      </c>
      <c r="L28" s="217">
        <v>61</v>
      </c>
      <c r="M28" s="97">
        <f t="shared" ref="M28:M31" si="4">D28+E28+F28+G28+H28+I28+J28+K28+L28</f>
        <v>156</v>
      </c>
      <c r="O28" s="106"/>
    </row>
    <row r="29" spans="3:15" ht="18.75" customHeight="1" x14ac:dyDescent="0.2">
      <c r="C29" s="95" t="s">
        <v>22</v>
      </c>
      <c r="D29" s="100">
        <v>0</v>
      </c>
      <c r="E29" s="13">
        <v>0</v>
      </c>
      <c r="F29" s="13">
        <v>0</v>
      </c>
      <c r="G29" s="13">
        <v>0</v>
      </c>
      <c r="H29" s="13">
        <v>0</v>
      </c>
      <c r="I29" s="13">
        <v>157</v>
      </c>
      <c r="J29" s="13">
        <f>27+51</f>
        <v>78</v>
      </c>
      <c r="K29" s="217">
        <v>1</v>
      </c>
      <c r="L29" s="217">
        <v>138</v>
      </c>
      <c r="M29" s="97">
        <f t="shared" si="4"/>
        <v>374</v>
      </c>
      <c r="O29" s="106"/>
    </row>
    <row r="30" spans="3:15" ht="18.75" customHeight="1" x14ac:dyDescent="0.2">
      <c r="C30" s="95" t="s">
        <v>23</v>
      </c>
      <c r="D30" s="100">
        <v>0</v>
      </c>
      <c r="E30" s="13">
        <v>0</v>
      </c>
      <c r="F30" s="13">
        <v>0</v>
      </c>
      <c r="G30" s="13">
        <v>0</v>
      </c>
      <c r="H30" s="13">
        <v>0</v>
      </c>
      <c r="I30" s="13">
        <v>34</v>
      </c>
      <c r="J30" s="13">
        <v>23</v>
      </c>
      <c r="K30" s="217">
        <v>0</v>
      </c>
      <c r="L30" s="217">
        <v>57</v>
      </c>
      <c r="M30" s="97">
        <f t="shared" si="4"/>
        <v>114</v>
      </c>
      <c r="O30" s="106"/>
    </row>
    <row r="31" spans="3:15" ht="18.75" customHeight="1" x14ac:dyDescent="0.2">
      <c r="C31" s="95" t="s">
        <v>24</v>
      </c>
      <c r="D31" s="100">
        <v>0</v>
      </c>
      <c r="E31" s="13">
        <v>0</v>
      </c>
      <c r="F31" s="13">
        <v>0</v>
      </c>
      <c r="G31" s="13">
        <v>0</v>
      </c>
      <c r="H31" s="13">
        <v>0</v>
      </c>
      <c r="I31" s="13">
        <v>1</v>
      </c>
      <c r="J31" s="13">
        <f>3</f>
        <v>3</v>
      </c>
      <c r="K31" s="217">
        <v>0</v>
      </c>
      <c r="L31" s="217">
        <v>133</v>
      </c>
      <c r="M31" s="97">
        <f t="shared" si="4"/>
        <v>137</v>
      </c>
      <c r="O31" s="106"/>
    </row>
    <row r="32" spans="3:15" ht="18" customHeight="1" x14ac:dyDescent="0.2">
      <c r="C32" s="98" t="s">
        <v>25</v>
      </c>
      <c r="D32" s="99">
        <f>SUM(D28:D31)</f>
        <v>0</v>
      </c>
      <c r="E32" s="99">
        <f t="shared" ref="E32:I32" si="5">SUM(E28:E31)</f>
        <v>0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225</v>
      </c>
      <c r="J32" s="99">
        <f t="shared" ref="J32" si="6">SUM(J28:J31)</f>
        <v>158</v>
      </c>
      <c r="K32" s="99">
        <f t="shared" ref="K32:L32" si="7">SUM(K28:K31)</f>
        <v>9</v>
      </c>
      <c r="L32" s="99">
        <f t="shared" si="7"/>
        <v>389</v>
      </c>
      <c r="M32" s="99">
        <f t="shared" ref="M32" si="8">SUM(M28:M31)</f>
        <v>781</v>
      </c>
      <c r="O32" s="106"/>
    </row>
    <row r="33" spans="3:15" ht="15.95" customHeight="1" x14ac:dyDescent="0.2">
      <c r="C33" s="95"/>
      <c r="D33" s="100"/>
      <c r="E33" s="13"/>
      <c r="F33" s="13"/>
      <c r="G33" s="13"/>
      <c r="H33" s="13"/>
      <c r="I33" s="13"/>
      <c r="J33" s="13"/>
      <c r="K33" s="13"/>
      <c r="L33" s="217"/>
      <c r="M33" s="102"/>
    </row>
    <row r="34" spans="3:15" ht="18.75" customHeight="1" x14ac:dyDescent="0.2">
      <c r="C34" s="95" t="s">
        <v>26</v>
      </c>
      <c r="D34" s="100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217">
        <v>0</v>
      </c>
      <c r="M34" s="97">
        <f t="shared" ref="M34:M38" si="9">D34+E34+F34+G34+H34+I34+J34+K34+L34</f>
        <v>0</v>
      </c>
    </row>
    <row r="35" spans="3:15" ht="18.75" customHeight="1" x14ac:dyDescent="0.2">
      <c r="C35" s="95" t="s">
        <v>27</v>
      </c>
      <c r="D35" s="100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2">
        <v>0</v>
      </c>
      <c r="K35" s="13">
        <v>0</v>
      </c>
      <c r="L35" s="217">
        <v>10</v>
      </c>
      <c r="M35" s="97">
        <f t="shared" si="9"/>
        <v>10</v>
      </c>
      <c r="O35" s="106"/>
    </row>
    <row r="36" spans="3:15" ht="18.75" customHeight="1" x14ac:dyDescent="0.2">
      <c r="C36" s="95" t="s">
        <v>28</v>
      </c>
      <c r="D36" s="100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2">
        <v>0</v>
      </c>
      <c r="K36" s="13">
        <v>0</v>
      </c>
      <c r="L36" s="217">
        <v>7</v>
      </c>
      <c r="M36" s="97">
        <f t="shared" si="9"/>
        <v>7</v>
      </c>
    </row>
    <row r="37" spans="3:15" ht="18.75" customHeight="1" x14ac:dyDescent="0.2">
      <c r="C37" s="95" t="s">
        <v>29</v>
      </c>
      <c r="D37" s="100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2">
        <v>0</v>
      </c>
      <c r="K37" s="13">
        <v>0</v>
      </c>
      <c r="L37" s="217">
        <v>0</v>
      </c>
      <c r="M37" s="97">
        <f t="shared" si="9"/>
        <v>0</v>
      </c>
      <c r="O37" s="1"/>
    </row>
    <row r="38" spans="3:15" ht="18.75" customHeight="1" x14ac:dyDescent="0.2">
      <c r="C38" s="103" t="s">
        <v>30</v>
      </c>
      <c r="D38" s="100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2">
        <v>0</v>
      </c>
      <c r="K38" s="14">
        <v>0</v>
      </c>
      <c r="L38" s="219">
        <v>1</v>
      </c>
      <c r="M38" s="97">
        <f t="shared" si="9"/>
        <v>1</v>
      </c>
      <c r="O38" s="106"/>
    </row>
    <row r="39" spans="3:15" ht="18.75" customHeight="1" x14ac:dyDescent="0.2">
      <c r="C39" s="98" t="s">
        <v>31</v>
      </c>
      <c r="D39" s="99">
        <f>SUM(D35:D38)</f>
        <v>0</v>
      </c>
      <c r="E39" s="99">
        <f t="shared" ref="E39" si="10">SUM(E35:E38)</f>
        <v>0</v>
      </c>
      <c r="F39" s="99">
        <f t="shared" ref="F39" si="11">SUM(F35:F38)</f>
        <v>0</v>
      </c>
      <c r="G39" s="99">
        <f t="shared" ref="G39" si="12">SUM(G35:G38)</f>
        <v>0</v>
      </c>
      <c r="H39" s="99">
        <f t="shared" ref="H39" si="13">SUM(H35:H38)</f>
        <v>0</v>
      </c>
      <c r="I39" s="99"/>
      <c r="J39" s="99">
        <f>SUM(J35:J38)</f>
        <v>0</v>
      </c>
      <c r="K39" s="99">
        <f t="shared" ref="K39:L39" si="14">SUM(K35:K38)</f>
        <v>0</v>
      </c>
      <c r="L39" s="99">
        <f t="shared" si="14"/>
        <v>18</v>
      </c>
      <c r="M39" s="99">
        <f t="shared" ref="M39" si="15">SUM(M35:M38)</f>
        <v>18</v>
      </c>
    </row>
    <row r="40" spans="3:15" ht="18.75" customHeight="1" thickBot="1" x14ac:dyDescent="0.25">
      <c r="C40" s="94" t="s">
        <v>32</v>
      </c>
      <c r="D40" s="93">
        <f>D20+D26+D32+D39</f>
        <v>2</v>
      </c>
      <c r="E40" s="93">
        <f t="shared" ref="E40:K40" si="16">E20+E26+E32+E39</f>
        <v>34</v>
      </c>
      <c r="F40" s="93">
        <f t="shared" si="16"/>
        <v>179</v>
      </c>
      <c r="G40" s="93">
        <f t="shared" si="16"/>
        <v>724</v>
      </c>
      <c r="H40" s="93">
        <f t="shared" si="16"/>
        <v>4</v>
      </c>
      <c r="I40" s="93">
        <f>I20+I26+I32+I39</f>
        <v>1652</v>
      </c>
      <c r="J40" s="93">
        <f t="shared" si="16"/>
        <v>626</v>
      </c>
      <c r="K40" s="93">
        <f t="shared" si="16"/>
        <v>138</v>
      </c>
      <c r="L40" s="93">
        <f>L20+L26+L32+L39</f>
        <v>1227</v>
      </c>
      <c r="M40" s="93">
        <f>M20+M26+M32+M39+M15-2</f>
        <v>4586</v>
      </c>
    </row>
    <row r="41" spans="3:15" x14ac:dyDescent="0.2">
      <c r="J41" s="229"/>
      <c r="K41" s="230"/>
      <c r="L41" s="230"/>
      <c r="M41" s="230"/>
    </row>
    <row r="42" spans="3:15" x14ac:dyDescent="0.2">
      <c r="J42" s="231" t="s">
        <v>148</v>
      </c>
      <c r="K42" s="231"/>
      <c r="L42" s="231"/>
      <c r="M42" s="231"/>
    </row>
    <row r="46" spans="3:15" x14ac:dyDescent="0.2">
      <c r="J46" s="231" t="s">
        <v>181</v>
      </c>
      <c r="K46" s="231"/>
      <c r="L46" s="231"/>
      <c r="M46" s="231"/>
    </row>
    <row r="64" spans="7:7" ht="18" customHeight="1" x14ac:dyDescent="0.2">
      <c r="G64">
        <v>299</v>
      </c>
    </row>
  </sheetData>
  <mergeCells count="12">
    <mergeCell ref="J41:M41"/>
    <mergeCell ref="J42:M42"/>
    <mergeCell ref="J46:M46"/>
    <mergeCell ref="G3:G4"/>
    <mergeCell ref="C7:M7"/>
    <mergeCell ref="C8:M8"/>
    <mergeCell ref="C9:M9"/>
    <mergeCell ref="C12:C13"/>
    <mergeCell ref="D12:H12"/>
    <mergeCell ref="M12:M13"/>
    <mergeCell ref="K3:M3"/>
    <mergeCell ref="I12:K12"/>
  </mergeCells>
  <pageMargins left="0.31496062992125984" right="0.15748031496062992" top="0.55118110236220474" bottom="1.62" header="0.35433070866141736" footer="1.17"/>
  <pageSetup paperSize="258" scale="85" firstPageNumber="486" orientation="portrait" r:id="rId1"/>
  <headerFooter differentOddEven="1" alignWithMargins="0">
    <oddFooter>&amp;C353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Layout" topLeftCell="A5" zoomScaleNormal="100" zoomScaleSheetLayoutView="100" workbookViewId="0">
      <selection activeCell="D23" sqref="D23"/>
    </sheetView>
  </sheetViews>
  <sheetFormatPr defaultColWidth="9.140625" defaultRowHeight="15" x14ac:dyDescent="0.25"/>
  <cols>
    <col min="1" max="1" width="6.7109375" style="119" customWidth="1"/>
    <col min="2" max="2" width="43" style="119" customWidth="1"/>
    <col min="3" max="3" width="15.42578125" style="119" customWidth="1"/>
    <col min="4" max="4" width="20" style="119" customWidth="1"/>
    <col min="5" max="5" width="23.85546875" style="119" customWidth="1"/>
    <col min="6" max="6" width="21.28515625" style="119" customWidth="1"/>
    <col min="7" max="7" width="23.140625" style="119" customWidth="1"/>
    <col min="8" max="16384" width="9.140625" style="119"/>
  </cols>
  <sheetData>
    <row r="1" spans="1:8" x14ac:dyDescent="0.25">
      <c r="A1" s="116"/>
      <c r="B1" s="116"/>
      <c r="C1" s="116"/>
      <c r="D1" s="116"/>
      <c r="E1" s="117"/>
      <c r="F1" s="164" t="s">
        <v>167</v>
      </c>
      <c r="G1" s="165" t="s">
        <v>165</v>
      </c>
    </row>
    <row r="2" spans="1:8" x14ac:dyDescent="0.25">
      <c r="A2" s="120"/>
      <c r="B2" s="116"/>
      <c r="C2" s="116"/>
      <c r="D2" s="116"/>
      <c r="E2" s="121"/>
      <c r="F2" s="121"/>
      <c r="G2" s="118" t="s">
        <v>201</v>
      </c>
    </row>
    <row r="3" spans="1:8" x14ac:dyDescent="0.25">
      <c r="A3" s="120"/>
      <c r="B3" s="116"/>
      <c r="C3" s="116"/>
      <c r="D3" s="116"/>
      <c r="E3" s="121"/>
      <c r="F3" s="121"/>
      <c r="G3" s="122" t="s">
        <v>202</v>
      </c>
    </row>
    <row r="4" spans="1:8" x14ac:dyDescent="0.25">
      <c r="A4" s="116"/>
      <c r="B4" s="116"/>
      <c r="C4" s="116"/>
      <c r="D4" s="116"/>
      <c r="E4" s="116"/>
      <c r="F4" s="118"/>
      <c r="G4" s="118"/>
    </row>
    <row r="5" spans="1:8" ht="15.75" x14ac:dyDescent="0.3">
      <c r="A5" s="245" t="s">
        <v>70</v>
      </c>
      <c r="B5" s="245"/>
      <c r="C5" s="245"/>
      <c r="D5" s="245"/>
      <c r="E5" s="245"/>
      <c r="F5" s="245"/>
      <c r="G5" s="245"/>
      <c r="H5" s="123"/>
    </row>
    <row r="6" spans="1:8" ht="15.75" x14ac:dyDescent="0.3">
      <c r="A6" s="245" t="s">
        <v>166</v>
      </c>
      <c r="B6" s="245"/>
      <c r="C6" s="245"/>
      <c r="D6" s="245"/>
      <c r="E6" s="245"/>
      <c r="F6" s="245"/>
      <c r="G6" s="245"/>
      <c r="H6" s="123"/>
    </row>
    <row r="7" spans="1:8" ht="15.75" x14ac:dyDescent="0.3">
      <c r="A7" s="245" t="s">
        <v>191</v>
      </c>
      <c r="B7" s="245"/>
      <c r="C7" s="245"/>
      <c r="D7" s="245"/>
      <c r="E7" s="245"/>
      <c r="F7" s="245"/>
      <c r="G7" s="245"/>
      <c r="H7" s="124"/>
    </row>
    <row r="8" spans="1:8" ht="15.75" thickBot="1" x14ac:dyDescent="0.3">
      <c r="A8" s="116"/>
      <c r="B8" s="116"/>
      <c r="C8" s="116"/>
      <c r="D8" s="116"/>
      <c r="E8" s="116"/>
      <c r="F8" s="116"/>
      <c r="G8" s="116"/>
    </row>
    <row r="9" spans="1:8" ht="38.25" customHeight="1" thickTop="1" x14ac:dyDescent="0.25">
      <c r="A9" s="151" t="s">
        <v>69</v>
      </c>
      <c r="B9" s="152" t="s">
        <v>154</v>
      </c>
      <c r="C9" s="152" t="s">
        <v>155</v>
      </c>
      <c r="D9" s="152" t="s">
        <v>156</v>
      </c>
      <c r="E9" s="152" t="s">
        <v>157</v>
      </c>
      <c r="F9" s="152" t="s">
        <v>158</v>
      </c>
      <c r="G9" s="153" t="s">
        <v>159</v>
      </c>
    </row>
    <row r="10" spans="1:8" ht="11.25" customHeight="1" x14ac:dyDescent="0.25">
      <c r="A10" s="161">
        <v>1</v>
      </c>
      <c r="B10" s="162">
        <v>2</v>
      </c>
      <c r="C10" s="162">
        <v>3</v>
      </c>
      <c r="D10" s="162">
        <v>4</v>
      </c>
      <c r="E10" s="162">
        <v>5</v>
      </c>
      <c r="F10" s="162">
        <v>6</v>
      </c>
      <c r="G10" s="163">
        <v>7</v>
      </c>
    </row>
    <row r="11" spans="1:8" ht="23.25" customHeight="1" x14ac:dyDescent="0.25">
      <c r="A11" s="154">
        <v>1</v>
      </c>
      <c r="B11" s="155" t="s">
        <v>160</v>
      </c>
      <c r="C11" s="156">
        <v>2017</v>
      </c>
      <c r="D11" s="114">
        <v>10156680580</v>
      </c>
      <c r="E11" s="114">
        <v>789597923</v>
      </c>
      <c r="F11" s="114">
        <v>0</v>
      </c>
      <c r="G11" s="115">
        <f t="shared" ref="G11" si="0">D11+E11-F11</f>
        <v>10946278503</v>
      </c>
    </row>
    <row r="12" spans="1:8" ht="23.25" customHeight="1" x14ac:dyDescent="0.25">
      <c r="A12" s="154">
        <v>2</v>
      </c>
      <c r="B12" s="155" t="s">
        <v>161</v>
      </c>
      <c r="C12" s="156">
        <v>2017</v>
      </c>
      <c r="D12" s="114">
        <v>11313655600</v>
      </c>
      <c r="E12" s="114">
        <v>10945619300</v>
      </c>
      <c r="F12" s="114">
        <v>6746041500</v>
      </c>
      <c r="G12" s="115">
        <f t="shared" ref="G12:G15" si="1">D12+E12-F12</f>
        <v>15513233400</v>
      </c>
    </row>
    <row r="13" spans="1:8" ht="23.25" customHeight="1" x14ac:dyDescent="0.25">
      <c r="A13" s="154">
        <v>3</v>
      </c>
      <c r="B13" s="155" t="s">
        <v>162</v>
      </c>
      <c r="C13" s="156">
        <v>2017</v>
      </c>
      <c r="D13" s="114">
        <v>0</v>
      </c>
      <c r="E13" s="114">
        <v>6415341519.1000004</v>
      </c>
      <c r="F13" s="114">
        <v>0</v>
      </c>
      <c r="G13" s="115">
        <f t="shared" si="1"/>
        <v>6415341519.1000004</v>
      </c>
    </row>
    <row r="14" spans="1:8" ht="23.25" customHeight="1" x14ac:dyDescent="0.25">
      <c r="A14" s="154">
        <v>4</v>
      </c>
      <c r="B14" s="155" t="s">
        <v>163</v>
      </c>
      <c r="C14" s="156">
        <v>2017</v>
      </c>
      <c r="D14" s="114">
        <v>306904043</v>
      </c>
      <c r="E14" s="114">
        <v>0</v>
      </c>
      <c r="F14" s="114">
        <v>300000</v>
      </c>
      <c r="G14" s="115">
        <f t="shared" si="1"/>
        <v>306604043</v>
      </c>
    </row>
    <row r="15" spans="1:8" ht="23.25" customHeight="1" thickBot="1" x14ac:dyDescent="0.3">
      <c r="A15" s="154">
        <v>8</v>
      </c>
      <c r="B15" s="155" t="s">
        <v>164</v>
      </c>
      <c r="C15" s="156">
        <v>2017</v>
      </c>
      <c r="D15" s="114">
        <v>29043319275</v>
      </c>
      <c r="E15" s="114">
        <v>0</v>
      </c>
      <c r="F15" s="114">
        <v>231691689</v>
      </c>
      <c r="G15" s="115">
        <f t="shared" si="1"/>
        <v>28811627586</v>
      </c>
    </row>
    <row r="16" spans="1:8" ht="23.25" customHeight="1" thickBot="1" x14ac:dyDescent="0.3">
      <c r="A16" s="157"/>
      <c r="B16" s="158"/>
      <c r="C16" s="159"/>
      <c r="D16" s="160">
        <f>SUM(D11:D15)</f>
        <v>50820559498</v>
      </c>
      <c r="E16" s="160">
        <f t="shared" ref="E16:G16" si="2">SUM(E11:E15)</f>
        <v>18150558742.099998</v>
      </c>
      <c r="F16" s="160">
        <f t="shared" si="2"/>
        <v>6978033189</v>
      </c>
      <c r="G16" s="160">
        <f t="shared" si="2"/>
        <v>61993085051.099998</v>
      </c>
    </row>
    <row r="17" spans="1:7" ht="15.75" thickTop="1" x14ac:dyDescent="0.25">
      <c r="A17" s="125"/>
      <c r="B17" s="126"/>
      <c r="C17" s="116"/>
      <c r="D17" s="116"/>
      <c r="E17" s="127"/>
      <c r="F17" s="116"/>
      <c r="G17" s="128"/>
    </row>
    <row r="18" spans="1:7" x14ac:dyDescent="0.25">
      <c r="A18" s="125"/>
      <c r="B18" s="128"/>
      <c r="C18" s="129"/>
      <c r="D18" s="130"/>
      <c r="E18" s="128"/>
      <c r="F18" s="128"/>
      <c r="G18" s="116"/>
    </row>
    <row r="19" spans="1:7" x14ac:dyDescent="0.25">
      <c r="A19" s="116"/>
      <c r="B19" s="128"/>
      <c r="C19" s="131"/>
      <c r="D19" s="130"/>
      <c r="E19" s="132"/>
      <c r="F19" s="246"/>
      <c r="G19" s="246"/>
    </row>
    <row r="20" spans="1:7" x14ac:dyDescent="0.25">
      <c r="A20" s="116"/>
      <c r="B20" s="116"/>
      <c r="C20" s="133"/>
      <c r="D20" s="133"/>
      <c r="E20" s="134"/>
      <c r="F20" s="246" t="s">
        <v>149</v>
      </c>
      <c r="G20" s="246"/>
    </row>
    <row r="21" spans="1:7" x14ac:dyDescent="0.25">
      <c r="A21" s="116"/>
      <c r="B21" s="116"/>
      <c r="C21" s="133"/>
      <c r="D21" s="133"/>
      <c r="E21" s="134"/>
      <c r="F21" s="135"/>
      <c r="G21" s="135"/>
    </row>
    <row r="22" spans="1:7" ht="15.75" x14ac:dyDescent="0.3">
      <c r="E22" s="136"/>
      <c r="F22" s="137"/>
      <c r="G22" s="138"/>
    </row>
    <row r="23" spans="1:7" x14ac:dyDescent="0.25">
      <c r="E23" s="118"/>
      <c r="F23" s="137"/>
      <c r="G23" s="138"/>
    </row>
    <row r="24" spans="1:7" x14ac:dyDescent="0.25">
      <c r="B24" s="139"/>
      <c r="C24" s="140"/>
      <c r="D24" s="141"/>
      <c r="E24" s="118"/>
      <c r="F24" s="244" t="s">
        <v>181</v>
      </c>
      <c r="G24" s="244"/>
    </row>
    <row r="25" spans="1:7" x14ac:dyDescent="0.25">
      <c r="B25" s="139"/>
      <c r="C25" s="140"/>
      <c r="D25" s="141"/>
      <c r="E25" s="118"/>
      <c r="F25" s="118"/>
      <c r="G25" s="118"/>
    </row>
    <row r="26" spans="1:7" x14ac:dyDescent="0.25">
      <c r="B26" s="142"/>
      <c r="C26" s="140"/>
      <c r="D26" s="141"/>
    </row>
    <row r="27" spans="1:7" x14ac:dyDescent="0.25">
      <c r="B27" s="142"/>
      <c r="C27" s="140"/>
      <c r="D27" s="143"/>
    </row>
    <row r="28" spans="1:7" x14ac:dyDescent="0.25">
      <c r="B28" s="139"/>
      <c r="C28" s="140"/>
      <c r="D28" s="141"/>
      <c r="E28" s="141"/>
      <c r="F28" s="144"/>
    </row>
    <row r="29" spans="1:7" x14ac:dyDescent="0.25">
      <c r="B29" s="139"/>
      <c r="C29" s="140"/>
      <c r="D29" s="141"/>
      <c r="E29" s="141"/>
      <c r="F29" s="144"/>
      <c r="G29" s="144"/>
    </row>
    <row r="30" spans="1:7" x14ac:dyDescent="0.25">
      <c r="B30" s="145"/>
      <c r="C30" s="145"/>
      <c r="D30" s="145"/>
      <c r="E30" s="145"/>
    </row>
    <row r="31" spans="1:7" x14ac:dyDescent="0.25">
      <c r="B31" s="145"/>
      <c r="C31" s="145"/>
      <c r="D31" s="145"/>
      <c r="E31" s="145"/>
      <c r="F31" s="144"/>
    </row>
    <row r="32" spans="1:7" x14ac:dyDescent="0.25">
      <c r="B32" s="146"/>
      <c r="C32" s="145"/>
      <c r="D32" s="147"/>
      <c r="E32" s="141"/>
    </row>
    <row r="33" spans="2:5" x14ac:dyDescent="0.25">
      <c r="B33" s="146"/>
      <c r="C33" s="145"/>
      <c r="D33" s="146"/>
      <c r="E33" s="141"/>
    </row>
    <row r="34" spans="2:5" x14ac:dyDescent="0.25">
      <c r="B34" s="146"/>
      <c r="C34" s="145"/>
      <c r="D34" s="146"/>
      <c r="E34" s="148"/>
    </row>
    <row r="35" spans="2:5" x14ac:dyDescent="0.25">
      <c r="B35" s="146"/>
      <c r="C35" s="145"/>
      <c r="D35" s="147"/>
      <c r="E35" s="145"/>
    </row>
    <row r="36" spans="2:5" x14ac:dyDescent="0.25">
      <c r="B36" s="146"/>
      <c r="C36" s="145"/>
      <c r="D36" s="147"/>
      <c r="E36" s="145"/>
    </row>
    <row r="37" spans="2:5" x14ac:dyDescent="0.25">
      <c r="B37" s="149"/>
      <c r="D37" s="150"/>
    </row>
    <row r="38" spans="2:5" x14ac:dyDescent="0.25">
      <c r="B38" s="149"/>
    </row>
    <row r="39" spans="2:5" x14ac:dyDescent="0.25">
      <c r="B39" s="149"/>
    </row>
  </sheetData>
  <mergeCells count="6">
    <mergeCell ref="F24:G24"/>
    <mergeCell ref="A5:G5"/>
    <mergeCell ref="A6:G6"/>
    <mergeCell ref="A7:G7"/>
    <mergeCell ref="F19:G19"/>
    <mergeCell ref="F20:G20"/>
  </mergeCells>
  <pageMargins left="0.5" right="0.3" top="0.82677165354330717" bottom="0.62992125984251968" header="0.31496062992125984" footer="0.39370078740157483"/>
  <pageSetup paperSize="258" orientation="landscape" verticalDpi="300" r:id="rId1"/>
  <headerFooter>
    <oddFooter>&amp;C&amp;"Arial,Bold"354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2:O192"/>
  <sheetViews>
    <sheetView view="pageLayout" topLeftCell="A3" zoomScaleNormal="100" zoomScaleSheetLayoutView="115" workbookViewId="0">
      <selection activeCell="G28" sqref="G28"/>
    </sheetView>
  </sheetViews>
  <sheetFormatPr defaultColWidth="9.140625" defaultRowHeight="15" x14ac:dyDescent="0.25"/>
  <cols>
    <col min="1" max="1" width="3.42578125" style="18" customWidth="1"/>
    <col min="2" max="2" width="9.28515625" style="18" customWidth="1"/>
    <col min="3" max="4" width="13.42578125" style="18" customWidth="1"/>
    <col min="5" max="5" width="10" style="18" customWidth="1"/>
    <col min="6" max="6" width="9.28515625" style="18" bestFit="1" customWidth="1"/>
    <col min="7" max="7" width="16.5703125" style="18" customWidth="1"/>
    <col min="8" max="8" width="13.5703125" style="18" customWidth="1"/>
    <col min="9" max="9" width="13.85546875" style="18" customWidth="1"/>
    <col min="10" max="10" width="8.7109375" style="18" bestFit="1" customWidth="1"/>
    <col min="11" max="12" width="13.42578125" style="18" customWidth="1"/>
    <col min="13" max="13" width="14.140625" style="18" customWidth="1"/>
    <col min="14" max="14" width="9.140625" style="18"/>
    <col min="15" max="15" width="14.5703125" style="18" customWidth="1"/>
    <col min="16" max="16" width="16.42578125" style="18" customWidth="1"/>
    <col min="17" max="16384" width="9.140625" style="18"/>
  </cols>
  <sheetData>
    <row r="2" spans="1:15" x14ac:dyDescent="0.25">
      <c r="K2" s="46" t="s">
        <v>168</v>
      </c>
      <c r="L2" s="45" t="s">
        <v>71</v>
      </c>
      <c r="M2" s="44"/>
    </row>
    <row r="3" spans="1:15" s="41" customFormat="1" ht="13.5" customHeight="1" x14ac:dyDescent="0.2">
      <c r="G3" s="249"/>
      <c r="H3" s="249"/>
      <c r="K3" s="43"/>
      <c r="L3" s="43" t="s">
        <v>203</v>
      </c>
      <c r="M3" s="43"/>
    </row>
    <row r="4" spans="1:15" s="41" customFormat="1" ht="13.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3"/>
      <c r="L4" s="43" t="s">
        <v>204</v>
      </c>
      <c r="M4" s="43"/>
      <c r="N4" s="42"/>
      <c r="O4" s="42"/>
    </row>
    <row r="5" spans="1:15" s="41" customFormat="1" ht="13.5" customHeight="1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3"/>
      <c r="L5" s="43"/>
      <c r="M5" s="43"/>
      <c r="N5" s="42"/>
      <c r="O5" s="42"/>
    </row>
    <row r="6" spans="1:15" ht="15.75" x14ac:dyDescent="0.25">
      <c r="A6" s="250" t="s">
        <v>70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19"/>
      <c r="O6" s="19"/>
    </row>
    <row r="7" spans="1:15" ht="15.75" x14ac:dyDescent="0.25">
      <c r="A7" s="250" t="s">
        <v>75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19"/>
      <c r="O7" s="19"/>
    </row>
    <row r="8" spans="1:15" ht="15.75" x14ac:dyDescent="0.25">
      <c r="A8" s="250" t="s">
        <v>191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19"/>
      <c r="O8" s="19"/>
    </row>
    <row r="9" spans="1:15" ht="15.75" thickBot="1" x14ac:dyDescent="0.3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15" customHeight="1" x14ac:dyDescent="0.25">
      <c r="A10" s="251" t="s">
        <v>69</v>
      </c>
      <c r="B10" s="40" t="s">
        <v>68</v>
      </c>
      <c r="C10" s="39" t="s">
        <v>74</v>
      </c>
      <c r="D10" s="39" t="s">
        <v>67</v>
      </c>
      <c r="E10" s="39" t="s">
        <v>66</v>
      </c>
      <c r="F10" s="39" t="s">
        <v>65</v>
      </c>
      <c r="G10" s="39" t="s">
        <v>174</v>
      </c>
      <c r="H10" s="39"/>
      <c r="I10" s="39" t="s">
        <v>62</v>
      </c>
      <c r="J10" s="39" t="s">
        <v>64</v>
      </c>
      <c r="K10" s="39" t="s">
        <v>63</v>
      </c>
      <c r="L10" s="39" t="s">
        <v>62</v>
      </c>
      <c r="M10" s="38" t="s">
        <v>61</v>
      </c>
      <c r="N10" s="30"/>
      <c r="O10" s="19"/>
    </row>
    <row r="11" spans="1:15" ht="16.5" customHeight="1" x14ac:dyDescent="0.25">
      <c r="A11" s="252"/>
      <c r="B11" s="37" t="s">
        <v>59</v>
      </c>
      <c r="C11" s="36" t="s">
        <v>60</v>
      </c>
      <c r="D11" s="36" t="s">
        <v>56</v>
      </c>
      <c r="E11" s="36" t="s">
        <v>59</v>
      </c>
      <c r="F11" s="36" t="s">
        <v>59</v>
      </c>
      <c r="G11" s="36" t="s">
        <v>175</v>
      </c>
      <c r="H11" s="36" t="s">
        <v>59</v>
      </c>
      <c r="I11" s="36" t="s">
        <v>58</v>
      </c>
      <c r="J11" s="36" t="s">
        <v>57</v>
      </c>
      <c r="K11" s="36" t="s">
        <v>56</v>
      </c>
      <c r="L11" s="36" t="s">
        <v>47</v>
      </c>
      <c r="M11" s="35" t="s">
        <v>54</v>
      </c>
      <c r="N11" s="30"/>
      <c r="O11" s="19"/>
    </row>
    <row r="12" spans="1:15" ht="11.25" customHeight="1" x14ac:dyDescent="0.25">
      <c r="A12" s="252"/>
      <c r="B12" s="37" t="s">
        <v>53</v>
      </c>
      <c r="C12" s="36" t="s">
        <v>55</v>
      </c>
      <c r="D12" s="36" t="s">
        <v>54</v>
      </c>
      <c r="E12" s="36" t="s">
        <v>53</v>
      </c>
      <c r="F12" s="36" t="s">
        <v>53</v>
      </c>
      <c r="G12" s="36" t="s">
        <v>45</v>
      </c>
      <c r="H12" s="36" t="s">
        <v>53</v>
      </c>
      <c r="I12" s="36" t="s">
        <v>52</v>
      </c>
      <c r="J12" s="36" t="s">
        <v>51</v>
      </c>
      <c r="K12" s="36" t="s">
        <v>50</v>
      </c>
      <c r="L12" s="36" t="s">
        <v>49</v>
      </c>
      <c r="M12" s="35" t="s">
        <v>48</v>
      </c>
      <c r="N12" s="30"/>
      <c r="O12" s="19"/>
    </row>
    <row r="13" spans="1:15" ht="11.25" customHeight="1" x14ac:dyDescent="0.25">
      <c r="A13" s="252"/>
      <c r="B13" s="37"/>
      <c r="C13" s="36"/>
      <c r="D13" s="36" t="s">
        <v>41</v>
      </c>
      <c r="E13" s="36" t="s">
        <v>47</v>
      </c>
      <c r="F13" s="36" t="s">
        <v>47</v>
      </c>
      <c r="G13" s="36" t="s">
        <v>176</v>
      </c>
      <c r="H13" s="36" t="s">
        <v>40</v>
      </c>
      <c r="I13" s="36" t="s">
        <v>46</v>
      </c>
      <c r="J13" s="36" t="s">
        <v>45</v>
      </c>
      <c r="K13" s="36" t="s">
        <v>44</v>
      </c>
      <c r="L13" s="36" t="s">
        <v>43</v>
      </c>
      <c r="M13" s="35" t="s">
        <v>42</v>
      </c>
      <c r="N13" s="30"/>
      <c r="O13" s="19"/>
    </row>
    <row r="14" spans="1:15" ht="11.25" customHeight="1" x14ac:dyDescent="0.65">
      <c r="A14" s="253"/>
      <c r="B14" s="34"/>
      <c r="C14" s="32"/>
      <c r="D14" s="32"/>
      <c r="E14" s="32" t="s">
        <v>41</v>
      </c>
      <c r="F14" s="32" t="s">
        <v>41</v>
      </c>
      <c r="G14" s="32" t="s">
        <v>177</v>
      </c>
      <c r="H14" s="32"/>
      <c r="I14" s="33"/>
      <c r="J14" s="32"/>
      <c r="K14" s="32"/>
      <c r="L14" s="32" t="s">
        <v>40</v>
      </c>
      <c r="M14" s="31" t="s">
        <v>39</v>
      </c>
      <c r="N14" s="30"/>
      <c r="O14" s="19"/>
    </row>
    <row r="15" spans="1:15" ht="12.75" customHeight="1" x14ac:dyDescent="0.25">
      <c r="A15" s="29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 t="s">
        <v>38</v>
      </c>
      <c r="J15" s="28" t="s">
        <v>37</v>
      </c>
      <c r="K15" s="28">
        <v>11</v>
      </c>
      <c r="L15" s="28">
        <v>12</v>
      </c>
      <c r="M15" s="27" t="s">
        <v>36</v>
      </c>
      <c r="N15" s="19"/>
      <c r="O15" s="19"/>
    </row>
    <row r="16" spans="1:15" ht="36.75" customHeight="1" x14ac:dyDescent="0.25">
      <c r="A16" s="169">
        <v>1</v>
      </c>
      <c r="B16" s="170">
        <v>2016</v>
      </c>
      <c r="C16" s="171" t="s">
        <v>73</v>
      </c>
      <c r="D16" s="172" t="s">
        <v>173</v>
      </c>
      <c r="E16" s="173" t="s">
        <v>152</v>
      </c>
      <c r="F16" s="174">
        <v>0</v>
      </c>
      <c r="G16" s="175">
        <v>30696000000</v>
      </c>
      <c r="H16" s="174">
        <v>2900000000</v>
      </c>
      <c r="I16" s="174">
        <f>G16+H16</f>
        <v>33596000000</v>
      </c>
      <c r="J16" s="174">
        <v>0</v>
      </c>
      <c r="K16" s="175">
        <v>10697823072</v>
      </c>
      <c r="L16" s="174">
        <v>0</v>
      </c>
      <c r="M16" s="176">
        <f>I16-L16</f>
        <v>33596000000</v>
      </c>
      <c r="N16" s="19"/>
      <c r="O16" s="26"/>
    </row>
    <row r="17" spans="1:15" ht="58.5" customHeight="1" x14ac:dyDescent="0.25">
      <c r="A17" s="177">
        <v>2</v>
      </c>
      <c r="B17" s="170">
        <v>2016</v>
      </c>
      <c r="C17" s="178" t="s">
        <v>72</v>
      </c>
      <c r="D17" s="172" t="s">
        <v>178</v>
      </c>
      <c r="E17" s="195" t="s">
        <v>152</v>
      </c>
      <c r="F17" s="172">
        <v>0</v>
      </c>
      <c r="G17" s="179">
        <v>14809095661.15</v>
      </c>
      <c r="H17" s="179">
        <v>600000000</v>
      </c>
      <c r="I17" s="187">
        <f>G17+H17</f>
        <v>15409095661.15</v>
      </c>
      <c r="J17" s="187">
        <v>0</v>
      </c>
      <c r="K17" s="174">
        <v>0</v>
      </c>
      <c r="L17" s="172">
        <v>0</v>
      </c>
      <c r="M17" s="188">
        <f t="shared" ref="M17:M19" si="0">I17-L17</f>
        <v>15409095661.15</v>
      </c>
      <c r="N17" s="19"/>
      <c r="O17" s="19"/>
    </row>
    <row r="18" spans="1:15" ht="49.5" customHeight="1" x14ac:dyDescent="0.25">
      <c r="A18" s="177">
        <v>3</v>
      </c>
      <c r="B18" s="170">
        <v>2016</v>
      </c>
      <c r="C18" s="178" t="s">
        <v>150</v>
      </c>
      <c r="D18" s="172" t="s">
        <v>179</v>
      </c>
      <c r="E18" s="195" t="s">
        <v>152</v>
      </c>
      <c r="F18" s="172">
        <v>0</v>
      </c>
      <c r="G18" s="179">
        <v>7689239626</v>
      </c>
      <c r="H18" s="179">
        <v>0</v>
      </c>
      <c r="I18" s="187">
        <f>G18+H18</f>
        <v>7689239626</v>
      </c>
      <c r="J18" s="172">
        <v>0</v>
      </c>
      <c r="K18" s="174">
        <v>0</v>
      </c>
      <c r="L18" s="172">
        <v>0</v>
      </c>
      <c r="M18" s="190">
        <f t="shared" si="0"/>
        <v>7689239626</v>
      </c>
      <c r="N18" s="19"/>
      <c r="O18" s="19"/>
    </row>
    <row r="19" spans="1:15" ht="51" x14ac:dyDescent="0.25">
      <c r="A19" s="25">
        <v>4</v>
      </c>
      <c r="B19" s="170">
        <v>2016</v>
      </c>
      <c r="C19" s="178" t="s">
        <v>151</v>
      </c>
      <c r="D19" s="172" t="s">
        <v>180</v>
      </c>
      <c r="E19" s="195" t="s">
        <v>152</v>
      </c>
      <c r="F19" s="181">
        <v>0</v>
      </c>
      <c r="G19" s="182">
        <v>2547500000</v>
      </c>
      <c r="H19" s="182">
        <v>1000000000</v>
      </c>
      <c r="I19" s="181">
        <f>G19+H19</f>
        <v>3547500000</v>
      </c>
      <c r="J19" s="181">
        <v>0</v>
      </c>
      <c r="K19" s="174">
        <v>0</v>
      </c>
      <c r="L19" s="181">
        <v>0</v>
      </c>
      <c r="M19" s="180">
        <f t="shared" si="0"/>
        <v>3547500000</v>
      </c>
      <c r="N19" s="19"/>
      <c r="O19" s="19"/>
    </row>
    <row r="20" spans="1:15" ht="15.75" thickBot="1" x14ac:dyDescent="0.3">
      <c r="A20" s="254" t="s">
        <v>35</v>
      </c>
      <c r="B20" s="255"/>
      <c r="C20" s="255"/>
      <c r="D20" s="256"/>
      <c r="E20" s="183"/>
      <c r="F20" s="184">
        <f t="shared" ref="F20:M20" si="1">SUM(F16:F19)</f>
        <v>0</v>
      </c>
      <c r="G20" s="185">
        <f t="shared" si="1"/>
        <v>55741835287.150002</v>
      </c>
      <c r="H20" s="184">
        <f t="shared" si="1"/>
        <v>4500000000</v>
      </c>
      <c r="I20" s="185">
        <f t="shared" si="1"/>
        <v>60241835287.150002</v>
      </c>
      <c r="J20" s="184">
        <f t="shared" si="1"/>
        <v>0</v>
      </c>
      <c r="K20" s="184">
        <f t="shared" si="1"/>
        <v>10697823072</v>
      </c>
      <c r="L20" s="184">
        <f t="shared" si="1"/>
        <v>0</v>
      </c>
      <c r="M20" s="189">
        <f t="shared" si="1"/>
        <v>60241835287.150002</v>
      </c>
      <c r="N20" s="19"/>
      <c r="O20" s="19"/>
    </row>
    <row r="21" spans="1:15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x14ac:dyDescent="0.25">
      <c r="A22" s="19"/>
      <c r="B22" s="19"/>
      <c r="C22" s="19"/>
      <c r="D22" s="19"/>
      <c r="E22" s="19"/>
      <c r="F22" s="19"/>
      <c r="G22" s="168"/>
      <c r="H22" s="19"/>
      <c r="I22" s="19"/>
      <c r="J22" s="19"/>
      <c r="K22" s="19"/>
      <c r="L22" s="19"/>
      <c r="M22" s="19"/>
      <c r="N22" s="19"/>
      <c r="O22" s="19"/>
    </row>
    <row r="23" spans="1:15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247"/>
      <c r="K23" s="247"/>
      <c r="L23" s="247"/>
      <c r="M23" s="24"/>
      <c r="N23" s="19"/>
      <c r="O23" s="19"/>
    </row>
    <row r="24" spans="1:15" ht="9.75" customHeight="1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21"/>
      <c r="K24" s="23"/>
      <c r="L24" s="23"/>
      <c r="M24" s="22"/>
      <c r="N24" s="19"/>
      <c r="O24" s="19"/>
    </row>
    <row r="25" spans="1:15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248" t="s">
        <v>148</v>
      </c>
      <c r="K25" s="248"/>
      <c r="L25" s="248"/>
      <c r="M25" s="20"/>
      <c r="N25" s="19"/>
      <c r="O25" s="19"/>
    </row>
    <row r="26" spans="1:15" ht="12" customHeight="1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21"/>
      <c r="K26" s="21"/>
      <c r="L26" s="21"/>
      <c r="M26" s="19"/>
      <c r="N26" s="19"/>
      <c r="O26" s="19"/>
    </row>
    <row r="27" spans="1:15" ht="12" customHeight="1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21"/>
      <c r="K27" s="21"/>
      <c r="L27" s="21"/>
      <c r="M27" s="19"/>
      <c r="N27" s="19"/>
      <c r="O27" s="19"/>
    </row>
    <row r="28" spans="1:15" ht="12" customHeight="1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21"/>
      <c r="K28" s="21"/>
      <c r="L28" s="21"/>
      <c r="M28" s="19"/>
      <c r="N28" s="19"/>
      <c r="O28" s="19"/>
    </row>
    <row r="29" spans="1:15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248" t="s">
        <v>181</v>
      </c>
      <c r="K29" s="248"/>
      <c r="L29" s="248"/>
      <c r="M29" s="19"/>
      <c r="N29" s="19"/>
      <c r="O29" s="19"/>
    </row>
    <row r="30" spans="1:15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L30" s="20"/>
      <c r="M30" s="20"/>
      <c r="N30" s="19"/>
      <c r="O30" s="19"/>
    </row>
    <row r="31" spans="1:15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5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5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1:15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1:15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15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1:15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5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1:15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15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15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5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x14ac:dyDescent="0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x14ac:dyDescent="0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5" x14ac:dyDescent="0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1:15" x14ac:dyDescent="0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1:15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1:15" x14ac:dyDescent="0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</row>
    <row r="64" spans="1:15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</row>
    <row r="65" spans="1:15" x14ac:dyDescent="0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1:15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</row>
    <row r="67" spans="1:15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</row>
    <row r="68" spans="1:15" x14ac:dyDescent="0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1:15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1:15" x14ac:dyDescent="0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spans="1:15" x14ac:dyDescent="0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1:15" x14ac:dyDescent="0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1:15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1:15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1:15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1:15" x14ac:dyDescent="0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</row>
    <row r="77" spans="1:15" x14ac:dyDescent="0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</row>
    <row r="78" spans="1:15" x14ac:dyDescent="0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</row>
    <row r="79" spans="1:15" x14ac:dyDescent="0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</row>
    <row r="80" spans="1:15" x14ac:dyDescent="0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</row>
    <row r="81" spans="1:15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</row>
    <row r="82" spans="1:15" x14ac:dyDescent="0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</row>
    <row r="83" spans="1:15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</row>
    <row r="84" spans="1:15" x14ac:dyDescent="0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</row>
    <row r="85" spans="1:15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1:15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1:15" x14ac:dyDescent="0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1:15" x14ac:dyDescent="0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1:15" x14ac:dyDescent="0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</row>
    <row r="90" spans="1:15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</row>
    <row r="91" spans="1:15" x14ac:dyDescent="0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</row>
    <row r="92" spans="1:15" x14ac:dyDescent="0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</row>
    <row r="93" spans="1:15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</row>
    <row r="94" spans="1:15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spans="1:15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</row>
    <row r="96" spans="1:15" x14ac:dyDescent="0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</row>
    <row r="97" spans="1:15" x14ac:dyDescent="0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</row>
    <row r="98" spans="1:15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</row>
    <row r="99" spans="1:15" x14ac:dyDescent="0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</row>
    <row r="100" spans="1:15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</row>
    <row r="101" spans="1:15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</row>
    <row r="102" spans="1:15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</row>
    <row r="103" spans="1:15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</row>
    <row r="104" spans="1:15" x14ac:dyDescent="0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</row>
    <row r="105" spans="1:15" x14ac:dyDescent="0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</row>
    <row r="106" spans="1:15" x14ac:dyDescent="0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</row>
    <row r="107" spans="1:15" x14ac:dyDescent="0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</row>
    <row r="108" spans="1:15" x14ac:dyDescent="0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</row>
    <row r="109" spans="1:15" x14ac:dyDescent="0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</row>
    <row r="110" spans="1:15" x14ac:dyDescent="0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1:15" x14ac:dyDescent="0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1:15" x14ac:dyDescent="0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</row>
    <row r="113" spans="1:15" x14ac:dyDescent="0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</row>
    <row r="114" spans="1:15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</row>
    <row r="115" spans="1:15" x14ac:dyDescent="0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</row>
    <row r="116" spans="1:15" x14ac:dyDescent="0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</row>
    <row r="117" spans="1:15" x14ac:dyDescent="0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</row>
    <row r="118" spans="1:15" x14ac:dyDescent="0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</row>
    <row r="119" spans="1:15" x14ac:dyDescent="0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</row>
    <row r="120" spans="1:15" x14ac:dyDescent="0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</row>
    <row r="121" spans="1:15" x14ac:dyDescent="0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</row>
    <row r="122" spans="1:15" x14ac:dyDescent="0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</row>
    <row r="123" spans="1:15" x14ac:dyDescent="0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</row>
    <row r="124" spans="1:15" x14ac:dyDescent="0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</row>
    <row r="125" spans="1:15" x14ac:dyDescent="0.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</row>
    <row r="126" spans="1:15" x14ac:dyDescent="0.2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</row>
    <row r="127" spans="1:15" x14ac:dyDescent="0.2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</row>
    <row r="128" spans="1:15" x14ac:dyDescent="0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</row>
    <row r="129" spans="1:15" x14ac:dyDescent="0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</row>
    <row r="130" spans="1:15" x14ac:dyDescent="0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</row>
    <row r="131" spans="1:15" x14ac:dyDescent="0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</row>
    <row r="132" spans="1:15" x14ac:dyDescent="0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</row>
    <row r="133" spans="1:15" x14ac:dyDescent="0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</row>
    <row r="134" spans="1:15" x14ac:dyDescent="0.2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</row>
    <row r="135" spans="1:15" x14ac:dyDescent="0.2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</row>
    <row r="136" spans="1:15" x14ac:dyDescent="0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</row>
    <row r="137" spans="1:15" x14ac:dyDescent="0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</row>
    <row r="138" spans="1:15" x14ac:dyDescent="0.2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</row>
    <row r="139" spans="1:15" x14ac:dyDescent="0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</row>
    <row r="140" spans="1:15" x14ac:dyDescent="0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</row>
    <row r="141" spans="1:15" x14ac:dyDescent="0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</row>
    <row r="142" spans="1:15" x14ac:dyDescent="0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</row>
    <row r="143" spans="1:15" x14ac:dyDescent="0.2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</row>
    <row r="144" spans="1:15" x14ac:dyDescent="0.2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</row>
    <row r="145" spans="1:15" x14ac:dyDescent="0.2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</row>
    <row r="146" spans="1:15" x14ac:dyDescent="0.2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</row>
    <row r="147" spans="1:15" x14ac:dyDescent="0.2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</row>
    <row r="148" spans="1:15" x14ac:dyDescent="0.2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</row>
    <row r="149" spans="1:15" x14ac:dyDescent="0.2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</row>
    <row r="150" spans="1:15" x14ac:dyDescent="0.2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</row>
    <row r="151" spans="1:15" x14ac:dyDescent="0.2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</row>
    <row r="152" spans="1:15" x14ac:dyDescent="0.2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</row>
    <row r="153" spans="1:15" x14ac:dyDescent="0.2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</row>
    <row r="154" spans="1:15" x14ac:dyDescent="0.2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</row>
    <row r="155" spans="1:15" x14ac:dyDescent="0.2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</row>
    <row r="156" spans="1:15" x14ac:dyDescent="0.2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</row>
    <row r="157" spans="1:15" x14ac:dyDescent="0.2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</row>
    <row r="158" spans="1:15" x14ac:dyDescent="0.2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</row>
    <row r="159" spans="1:15" x14ac:dyDescent="0.2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</row>
    <row r="160" spans="1:15" x14ac:dyDescent="0.2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</row>
    <row r="161" spans="1:15" x14ac:dyDescent="0.2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</row>
    <row r="162" spans="1:15" x14ac:dyDescent="0.2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</row>
    <row r="163" spans="1:15" x14ac:dyDescent="0.2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</row>
    <row r="164" spans="1:15" x14ac:dyDescent="0.2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</row>
    <row r="165" spans="1:15" x14ac:dyDescent="0.2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</row>
    <row r="166" spans="1:15" x14ac:dyDescent="0.2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</row>
    <row r="167" spans="1:15" x14ac:dyDescent="0.2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</row>
    <row r="168" spans="1:15" x14ac:dyDescent="0.2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</row>
    <row r="169" spans="1:15" x14ac:dyDescent="0.2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</row>
    <row r="170" spans="1:15" x14ac:dyDescent="0.2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</row>
    <row r="171" spans="1:15" x14ac:dyDescent="0.2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</row>
    <row r="172" spans="1:15" x14ac:dyDescent="0.2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</row>
    <row r="173" spans="1:15" x14ac:dyDescent="0.2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</row>
    <row r="174" spans="1:15" x14ac:dyDescent="0.2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</row>
    <row r="175" spans="1:15" x14ac:dyDescent="0.2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</row>
    <row r="176" spans="1:15" x14ac:dyDescent="0.2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</row>
    <row r="177" spans="1:15" x14ac:dyDescent="0.2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</row>
    <row r="178" spans="1:15" x14ac:dyDescent="0.2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</row>
    <row r="179" spans="1:15" x14ac:dyDescent="0.2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</row>
    <row r="180" spans="1:15" x14ac:dyDescent="0.2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</row>
    <row r="181" spans="1:15" x14ac:dyDescent="0.2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</row>
    <row r="182" spans="1:15" x14ac:dyDescent="0.2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</row>
    <row r="183" spans="1:15" x14ac:dyDescent="0.2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</row>
    <row r="184" spans="1:15" x14ac:dyDescent="0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</row>
    <row r="185" spans="1:15" x14ac:dyDescent="0.2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</row>
    <row r="186" spans="1:15" x14ac:dyDescent="0.2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</row>
    <row r="187" spans="1:15" x14ac:dyDescent="0.2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</row>
    <row r="188" spans="1:15" x14ac:dyDescent="0.2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</row>
    <row r="189" spans="1:15" x14ac:dyDescent="0.2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</row>
    <row r="190" spans="1:15" x14ac:dyDescent="0.2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x14ac:dyDescent="0.2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</row>
    <row r="192" spans="1:15" x14ac:dyDescent="0.2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</row>
  </sheetData>
  <mergeCells count="9">
    <mergeCell ref="J23:L23"/>
    <mergeCell ref="J25:L25"/>
    <mergeCell ref="J29:L29"/>
    <mergeCell ref="G3:H3"/>
    <mergeCell ref="A6:M6"/>
    <mergeCell ref="A7:M7"/>
    <mergeCell ref="A8:M8"/>
    <mergeCell ref="A10:A14"/>
    <mergeCell ref="A20:D20"/>
  </mergeCells>
  <pageMargins left="1.74" right="0.27559055118110237" top="0.74803149606299213" bottom="0.63" header="0.31496062992125984" footer="0.38"/>
  <pageSetup paperSize="258" scale="90" orientation="landscape" r:id="rId1"/>
  <headerFooter>
    <oddFooter>&amp;L&amp;"Arial,Bold"&amp;12                                                                                                                      &amp;C&amp;"Arial,Bold"355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B3:G31"/>
  <sheetViews>
    <sheetView view="pageLayout" topLeftCell="B3" zoomScaleNormal="100" zoomScaleSheetLayoutView="115" workbookViewId="0">
      <selection activeCell="E30" sqref="E30"/>
    </sheetView>
  </sheetViews>
  <sheetFormatPr defaultRowHeight="12.75" x14ac:dyDescent="0.2"/>
  <cols>
    <col min="1" max="1" width="14.85546875" customWidth="1"/>
    <col min="2" max="2" width="5.42578125" customWidth="1"/>
    <col min="3" max="3" width="33.28515625" customWidth="1"/>
    <col min="4" max="4" width="24" customWidth="1"/>
    <col min="5" max="5" width="25.42578125" customWidth="1"/>
    <col min="6" max="6" width="27.5703125" customWidth="1"/>
    <col min="7" max="7" width="26.7109375" customWidth="1"/>
  </cols>
  <sheetData>
    <row r="3" spans="2:7" x14ac:dyDescent="0.2">
      <c r="F3" s="47" t="s">
        <v>169</v>
      </c>
      <c r="G3" s="48" t="s">
        <v>76</v>
      </c>
    </row>
    <row r="4" spans="2:7" ht="13.5" customHeight="1" x14ac:dyDescent="0.2">
      <c r="F4" s="49"/>
      <c r="G4" s="49" t="s">
        <v>205</v>
      </c>
    </row>
    <row r="5" spans="2:7" ht="13.5" customHeight="1" x14ac:dyDescent="0.2">
      <c r="F5" s="49"/>
      <c r="G5" s="50" t="s">
        <v>206</v>
      </c>
    </row>
    <row r="6" spans="2:7" ht="13.5" customHeight="1" x14ac:dyDescent="0.2">
      <c r="B6" s="231"/>
      <c r="C6" s="231"/>
      <c r="D6" s="231"/>
      <c r="E6" s="231"/>
      <c r="F6" s="231"/>
      <c r="G6" s="231"/>
    </row>
    <row r="7" spans="2:7" ht="12.75" customHeight="1" x14ac:dyDescent="0.25">
      <c r="B7" s="257" t="s">
        <v>0</v>
      </c>
      <c r="C7" s="257"/>
      <c r="D7" s="257"/>
      <c r="E7" s="257"/>
      <c r="F7" s="257"/>
      <c r="G7" s="257"/>
    </row>
    <row r="8" spans="2:7" ht="12.75" customHeight="1" x14ac:dyDescent="0.25">
      <c r="B8" s="257" t="s">
        <v>77</v>
      </c>
      <c r="C8" s="257"/>
      <c r="D8" s="257"/>
      <c r="E8" s="257"/>
      <c r="F8" s="257"/>
      <c r="G8" s="257"/>
    </row>
    <row r="9" spans="2:7" ht="12.75" customHeight="1" x14ac:dyDescent="0.25">
      <c r="B9" s="257" t="s">
        <v>78</v>
      </c>
      <c r="C9" s="257"/>
      <c r="D9" s="257"/>
      <c r="E9" s="257"/>
      <c r="F9" s="257"/>
      <c r="G9" s="257"/>
    </row>
    <row r="10" spans="2:7" ht="12.75" customHeight="1" x14ac:dyDescent="0.25">
      <c r="B10" s="257" t="s">
        <v>191</v>
      </c>
      <c r="C10" s="257"/>
      <c r="D10" s="257"/>
      <c r="E10" s="257"/>
      <c r="F10" s="257"/>
      <c r="G10" s="257"/>
    </row>
    <row r="11" spans="2:7" ht="15" x14ac:dyDescent="0.25">
      <c r="B11" s="51"/>
      <c r="C11" s="51"/>
      <c r="D11" s="51"/>
      <c r="E11" s="51"/>
      <c r="F11" s="51"/>
      <c r="G11" s="51"/>
    </row>
    <row r="12" spans="2:7" ht="13.5" thickBot="1" x14ac:dyDescent="0.25"/>
    <row r="13" spans="2:7" ht="59.25" customHeight="1" x14ac:dyDescent="0.2">
      <c r="B13" s="52" t="s">
        <v>79</v>
      </c>
      <c r="C13" s="53" t="s">
        <v>80</v>
      </c>
      <c r="D13" s="53" t="s">
        <v>81</v>
      </c>
      <c r="E13" s="53" t="s">
        <v>82</v>
      </c>
      <c r="F13" s="53" t="s">
        <v>83</v>
      </c>
      <c r="G13" s="54" t="s">
        <v>84</v>
      </c>
    </row>
    <row r="14" spans="2:7" x14ac:dyDescent="0.2">
      <c r="B14" s="55">
        <v>1</v>
      </c>
      <c r="C14" s="56">
        <v>2</v>
      </c>
      <c r="D14" s="56">
        <v>3</v>
      </c>
      <c r="E14" s="56">
        <v>4</v>
      </c>
      <c r="F14" s="56">
        <v>5</v>
      </c>
      <c r="G14" s="57">
        <v>6</v>
      </c>
    </row>
    <row r="15" spans="2:7" ht="12" customHeight="1" x14ac:dyDescent="0.2">
      <c r="B15" s="58"/>
      <c r="C15" s="5"/>
      <c r="D15" s="5"/>
      <c r="E15" s="5"/>
      <c r="F15" s="5"/>
      <c r="G15" s="59"/>
    </row>
    <row r="16" spans="2:7" ht="20.100000000000001" customHeight="1" x14ac:dyDescent="0.2">
      <c r="B16" s="60">
        <v>1</v>
      </c>
      <c r="C16" s="92" t="s">
        <v>141</v>
      </c>
      <c r="D16" s="205">
        <v>349155167977</v>
      </c>
      <c r="E16" s="205">
        <v>23011928197</v>
      </c>
      <c r="F16" s="205">
        <v>35049972227</v>
      </c>
      <c r="G16" s="107">
        <f>D16+E16-F16</f>
        <v>337117123947</v>
      </c>
    </row>
    <row r="17" spans="2:7" ht="20.100000000000001" customHeight="1" x14ac:dyDescent="0.2">
      <c r="B17" s="60">
        <v>2</v>
      </c>
      <c r="C17" s="92" t="s">
        <v>145</v>
      </c>
      <c r="D17" s="205">
        <v>313043754936.40997</v>
      </c>
      <c r="E17" s="205">
        <v>57258422442.18</v>
      </c>
      <c r="F17" s="205">
        <v>41436957807.230003</v>
      </c>
      <c r="G17" s="107">
        <f t="shared" ref="G17:G21" si="0">D17+E17-F17</f>
        <v>328865219571.35999</v>
      </c>
    </row>
    <row r="18" spans="2:7" ht="20.100000000000001" customHeight="1" x14ac:dyDescent="0.2">
      <c r="B18" s="60">
        <v>3</v>
      </c>
      <c r="C18" s="92" t="s">
        <v>142</v>
      </c>
      <c r="D18" s="205">
        <v>613943189910.34998</v>
      </c>
      <c r="E18" s="205">
        <v>122254686516.28</v>
      </c>
      <c r="F18" s="205">
        <v>90819850170.279999</v>
      </c>
      <c r="G18" s="107">
        <f t="shared" si="0"/>
        <v>645378026256.34998</v>
      </c>
    </row>
    <row r="19" spans="2:7" ht="20.100000000000001" customHeight="1" x14ac:dyDescent="0.2">
      <c r="B19" s="60">
        <v>4</v>
      </c>
      <c r="C19" s="92" t="s">
        <v>143</v>
      </c>
      <c r="D19" s="205">
        <v>1264714216745.9399</v>
      </c>
      <c r="E19" s="205">
        <v>104294362028.33</v>
      </c>
      <c r="F19" s="205">
        <v>20343501565.330002</v>
      </c>
      <c r="G19" s="107">
        <f t="shared" si="0"/>
        <v>1348665077208.9399</v>
      </c>
    </row>
    <row r="20" spans="2:7" ht="20.100000000000001" customHeight="1" x14ac:dyDescent="0.2">
      <c r="B20" s="60">
        <v>5</v>
      </c>
      <c r="C20" s="92" t="s">
        <v>144</v>
      </c>
      <c r="D20" s="205">
        <v>20327863315.41</v>
      </c>
      <c r="E20" s="205">
        <v>7345142239</v>
      </c>
      <c r="F20" s="205">
        <v>937509589</v>
      </c>
      <c r="G20" s="107">
        <f t="shared" si="0"/>
        <v>26735495965.41</v>
      </c>
    </row>
    <row r="21" spans="2:7" ht="20.100000000000001" customHeight="1" x14ac:dyDescent="0.2">
      <c r="B21" s="111">
        <v>6</v>
      </c>
      <c r="C21" s="92" t="s">
        <v>153</v>
      </c>
      <c r="D21" s="205">
        <v>60471331296.699997</v>
      </c>
      <c r="E21" s="205">
        <v>49789954614</v>
      </c>
      <c r="F21" s="205">
        <v>11704467000</v>
      </c>
      <c r="G21" s="107">
        <f t="shared" si="0"/>
        <v>98556818910.699997</v>
      </c>
    </row>
    <row r="22" spans="2:7" ht="19.5" customHeight="1" thickBot="1" x14ac:dyDescent="0.25">
      <c r="B22" s="113"/>
      <c r="C22" s="112" t="s">
        <v>85</v>
      </c>
      <c r="D22" s="108">
        <f>SUM(D16:D21)</f>
        <v>2621655524181.8101</v>
      </c>
      <c r="E22" s="108">
        <f>SUM(E16:E21)</f>
        <v>363954496036.78998</v>
      </c>
      <c r="F22" s="108">
        <f>SUM(F16:F21)</f>
        <v>200292258358.84003</v>
      </c>
      <c r="G22" s="108">
        <f>SUM(G16:G21)</f>
        <v>2785317761859.7603</v>
      </c>
    </row>
    <row r="23" spans="2:7" ht="18" customHeight="1" x14ac:dyDescent="0.2">
      <c r="B23" s="8"/>
      <c r="C23" s="9"/>
      <c r="D23" s="9"/>
      <c r="E23" s="9"/>
      <c r="F23" s="9"/>
      <c r="G23" s="9"/>
    </row>
    <row r="26" spans="2:7" x14ac:dyDescent="0.2">
      <c r="E26" s="63"/>
      <c r="F26" s="229"/>
      <c r="G26" s="229"/>
    </row>
    <row r="27" spans="2:7" x14ac:dyDescent="0.2">
      <c r="E27" s="63"/>
      <c r="F27" s="231" t="s">
        <v>148</v>
      </c>
      <c r="G27" s="231"/>
    </row>
    <row r="31" spans="2:7" x14ac:dyDescent="0.2">
      <c r="E31" s="63"/>
      <c r="F31" s="231" t="s">
        <v>183</v>
      </c>
      <c r="G31" s="231"/>
    </row>
  </sheetData>
  <mergeCells count="8">
    <mergeCell ref="F26:G26"/>
    <mergeCell ref="F27:G27"/>
    <mergeCell ref="F31:G31"/>
    <mergeCell ref="B6:G6"/>
    <mergeCell ref="B7:G7"/>
    <mergeCell ref="B8:G8"/>
    <mergeCell ref="B9:G9"/>
    <mergeCell ref="B10:G10"/>
  </mergeCells>
  <pageMargins left="0.31496062992125984" right="0.15748031496062992" top="0.55118110236220474" bottom="1.04" header="0.35433070866141736" footer="0.7"/>
  <pageSetup paperSize="258" firstPageNumber="486" orientation="landscape" r:id="rId1"/>
  <headerFooter alignWithMargins="0">
    <oddFooter>&amp;C&amp;"Arial,Bold"356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3:G29"/>
  <sheetViews>
    <sheetView view="pageLayout" zoomScaleNormal="100" zoomScaleSheetLayoutView="115" workbookViewId="0">
      <selection activeCell="E25" sqref="E25"/>
    </sheetView>
  </sheetViews>
  <sheetFormatPr defaultRowHeight="12.75" x14ac:dyDescent="0.2"/>
  <cols>
    <col min="1" max="1" width="15.85546875" customWidth="1"/>
    <col min="2" max="2" width="5.42578125" customWidth="1"/>
    <col min="3" max="3" width="33.28515625" customWidth="1"/>
    <col min="4" max="4" width="21" customWidth="1"/>
    <col min="5" max="5" width="25.42578125" customWidth="1"/>
    <col min="6" max="6" width="27.5703125" customWidth="1"/>
    <col min="7" max="7" width="26.7109375" customWidth="1"/>
  </cols>
  <sheetData>
    <row r="3" spans="2:7" x14ac:dyDescent="0.2">
      <c r="F3" s="47" t="s">
        <v>88</v>
      </c>
      <c r="G3" s="48" t="s">
        <v>76</v>
      </c>
    </row>
    <row r="4" spans="2:7" ht="13.5" customHeight="1" x14ac:dyDescent="0.2">
      <c r="F4" s="49"/>
      <c r="G4" s="49" t="s">
        <v>205</v>
      </c>
    </row>
    <row r="5" spans="2:7" ht="13.5" customHeight="1" x14ac:dyDescent="0.2">
      <c r="F5" s="49"/>
      <c r="G5" s="50" t="s">
        <v>202</v>
      </c>
    </row>
    <row r="6" spans="2:7" ht="13.5" customHeight="1" x14ac:dyDescent="0.2">
      <c r="B6" s="231"/>
      <c r="C6" s="231"/>
      <c r="D6" s="231"/>
      <c r="E6" s="231"/>
      <c r="F6" s="231"/>
      <c r="G6" s="231"/>
    </row>
    <row r="7" spans="2:7" ht="15" x14ac:dyDescent="0.25">
      <c r="B7" s="257" t="s">
        <v>0</v>
      </c>
      <c r="C7" s="257"/>
      <c r="D7" s="257"/>
      <c r="E7" s="257"/>
      <c r="F7" s="257"/>
      <c r="G7" s="257"/>
    </row>
    <row r="8" spans="2:7" ht="15" x14ac:dyDescent="0.25">
      <c r="B8" s="257" t="s">
        <v>87</v>
      </c>
      <c r="C8" s="257"/>
      <c r="D8" s="257"/>
      <c r="E8" s="257"/>
      <c r="F8" s="257"/>
      <c r="G8" s="257"/>
    </row>
    <row r="9" spans="2:7" ht="15" x14ac:dyDescent="0.25">
      <c r="B9" s="257" t="s">
        <v>86</v>
      </c>
      <c r="C9" s="257"/>
      <c r="D9" s="257"/>
      <c r="E9" s="257"/>
      <c r="F9" s="257"/>
      <c r="G9" s="257"/>
    </row>
    <row r="10" spans="2:7" ht="15" x14ac:dyDescent="0.25">
      <c r="B10" s="257" t="s">
        <v>191</v>
      </c>
      <c r="C10" s="257"/>
      <c r="D10" s="257"/>
      <c r="E10" s="257"/>
      <c r="F10" s="257"/>
      <c r="G10" s="257"/>
    </row>
    <row r="11" spans="2:7" ht="13.5" thickBot="1" x14ac:dyDescent="0.25"/>
    <row r="12" spans="2:7" ht="59.25" customHeight="1" x14ac:dyDescent="0.2">
      <c r="B12" s="52" t="s">
        <v>79</v>
      </c>
      <c r="C12" s="53" t="s">
        <v>80</v>
      </c>
      <c r="D12" s="53" t="s">
        <v>81</v>
      </c>
      <c r="E12" s="53" t="s">
        <v>82</v>
      </c>
      <c r="F12" s="53" t="s">
        <v>83</v>
      </c>
      <c r="G12" s="54" t="s">
        <v>84</v>
      </c>
    </row>
    <row r="13" spans="2:7" x14ac:dyDescent="0.2">
      <c r="B13" s="55">
        <v>1</v>
      </c>
      <c r="C13" s="56">
        <v>2</v>
      </c>
      <c r="D13" s="56">
        <v>3</v>
      </c>
      <c r="E13" s="56">
        <v>4</v>
      </c>
      <c r="F13" s="56">
        <v>5</v>
      </c>
      <c r="G13" s="57">
        <v>6</v>
      </c>
    </row>
    <row r="14" spans="2:7" x14ac:dyDescent="0.2">
      <c r="B14" s="58"/>
      <c r="C14" s="5"/>
      <c r="D14" s="5"/>
      <c r="E14" s="5"/>
      <c r="F14" s="5"/>
      <c r="G14" s="59"/>
    </row>
    <row r="15" spans="2:7" ht="20.100000000000001" customHeight="1" x14ac:dyDescent="0.2">
      <c r="B15" s="60">
        <v>1</v>
      </c>
      <c r="C15" s="109" t="s">
        <v>146</v>
      </c>
      <c r="D15" s="207">
        <v>3708987450</v>
      </c>
      <c r="E15" s="206">
        <v>0</v>
      </c>
      <c r="F15" s="96">
        <v>1023537450</v>
      </c>
      <c r="G15" s="198">
        <f>D15-F15</f>
        <v>2685450000</v>
      </c>
    </row>
    <row r="16" spans="2:7" ht="20.100000000000001" customHeight="1" x14ac:dyDescent="0.2">
      <c r="B16" s="60">
        <v>2</v>
      </c>
      <c r="C16" s="109" t="s">
        <v>147</v>
      </c>
      <c r="D16" s="207">
        <v>177113730690.95001</v>
      </c>
      <c r="E16" s="208">
        <v>1531549501</v>
      </c>
      <c r="F16" s="209">
        <v>10398639000</v>
      </c>
      <c r="G16" s="199">
        <f>D16+E16-F16</f>
        <v>168246641191.95001</v>
      </c>
    </row>
    <row r="17" spans="2:7" ht="20.100000000000001" customHeight="1" x14ac:dyDescent="0.2">
      <c r="B17" s="60">
        <v>3</v>
      </c>
      <c r="C17" s="225" t="s">
        <v>194</v>
      </c>
      <c r="D17" s="12">
        <v>167105000</v>
      </c>
      <c r="E17" s="196">
        <v>0</v>
      </c>
      <c r="F17" s="7">
        <v>0</v>
      </c>
      <c r="G17" s="199">
        <f>D17+E17-F17</f>
        <v>167105000</v>
      </c>
    </row>
    <row r="18" spans="2:7" ht="20.100000000000001" customHeight="1" x14ac:dyDescent="0.2">
      <c r="B18" s="61"/>
      <c r="C18" s="10"/>
      <c r="D18" s="12"/>
      <c r="E18" s="196"/>
      <c r="F18" s="7"/>
      <c r="G18" s="200"/>
    </row>
    <row r="19" spans="2:7" ht="26.25" customHeight="1" thickBot="1" x14ac:dyDescent="0.25">
      <c r="B19" s="62"/>
      <c r="C19" s="11" t="s">
        <v>85</v>
      </c>
      <c r="D19" s="93">
        <f>SUM(D15:D18)</f>
        <v>180989823140.95001</v>
      </c>
      <c r="E19" s="197">
        <f>SUM(E15:E18)</f>
        <v>1531549501</v>
      </c>
      <c r="F19" s="93">
        <f>SUM(F15:F18)</f>
        <v>11422176450</v>
      </c>
      <c r="G19" s="201">
        <f>SUM(G15:G18)</f>
        <v>171099196191.95001</v>
      </c>
    </row>
    <row r="20" spans="2:7" ht="18" customHeight="1" x14ac:dyDescent="0.2">
      <c r="B20" s="8"/>
      <c r="C20" s="9"/>
      <c r="D20" s="9"/>
      <c r="E20" s="9"/>
      <c r="F20" s="9"/>
      <c r="G20" s="9"/>
    </row>
    <row r="22" spans="2:7" x14ac:dyDescent="0.2">
      <c r="E22" s="63"/>
      <c r="F22" s="229"/>
      <c r="G22" s="229"/>
    </row>
    <row r="23" spans="2:7" ht="11.25" customHeight="1" x14ac:dyDescent="0.2">
      <c r="E23" s="63"/>
      <c r="F23" s="110"/>
      <c r="G23" s="110"/>
    </row>
    <row r="24" spans="2:7" x14ac:dyDescent="0.2">
      <c r="E24" s="63"/>
      <c r="F24" s="231" t="s">
        <v>148</v>
      </c>
      <c r="G24" s="231"/>
    </row>
    <row r="29" spans="2:7" x14ac:dyDescent="0.2">
      <c r="E29" s="63"/>
      <c r="F29" s="231" t="s">
        <v>183</v>
      </c>
      <c r="G29" s="231"/>
    </row>
  </sheetData>
  <mergeCells count="8">
    <mergeCell ref="F22:G22"/>
    <mergeCell ref="F24:G24"/>
    <mergeCell ref="F29:G29"/>
    <mergeCell ref="B6:G6"/>
    <mergeCell ref="B7:G7"/>
    <mergeCell ref="B8:G8"/>
    <mergeCell ref="B9:G9"/>
    <mergeCell ref="B10:G10"/>
  </mergeCells>
  <pageMargins left="0.31496062992125984" right="0.15748031496062992" top="0.55118110236220474" bottom="0.82677165354330717" header="0.35433070866141736" footer="0.59055118110236227"/>
  <pageSetup paperSize="258" firstPageNumber="486" orientation="landscape" r:id="rId1"/>
  <headerFooter alignWithMargins="0">
    <oddFooter>&amp;C&amp;"Arial,Bold"357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4:N23"/>
  <sheetViews>
    <sheetView view="pageLayout" topLeftCell="B1" zoomScaleNormal="100" zoomScaleSheetLayoutView="100" workbookViewId="0">
      <selection activeCell="I24" sqref="I24"/>
    </sheetView>
  </sheetViews>
  <sheetFormatPr defaultColWidth="9.140625" defaultRowHeight="12.75" x14ac:dyDescent="0.2"/>
  <cols>
    <col min="1" max="1" width="4.7109375" style="22" customWidth="1"/>
    <col min="2" max="2" width="4.140625" style="22" customWidth="1"/>
    <col min="3" max="5" width="4.5703125" style="22" customWidth="1"/>
    <col min="6" max="6" width="5.140625" style="22" customWidth="1"/>
    <col min="7" max="7" width="4.5703125" style="22" customWidth="1"/>
    <col min="8" max="8" width="29.7109375" style="22" customWidth="1"/>
    <col min="9" max="9" width="19.42578125" style="22" customWidth="1"/>
    <col min="10" max="10" width="18.28515625" style="22" customWidth="1"/>
    <col min="11" max="11" width="20.42578125" style="22" customWidth="1"/>
    <col min="12" max="12" width="18.140625" style="22" customWidth="1"/>
    <col min="13" max="13" width="19.28515625" style="22" customWidth="1"/>
    <col min="14" max="16384" width="9.140625" style="22"/>
  </cols>
  <sheetData>
    <row r="4" spans="2:13" x14ac:dyDescent="0.2">
      <c r="L4" s="263" t="s">
        <v>170</v>
      </c>
      <c r="M4" s="263"/>
    </row>
    <row r="5" spans="2:13" x14ac:dyDescent="0.2">
      <c r="L5" s="264" t="s">
        <v>207</v>
      </c>
      <c r="M5" s="265"/>
    </row>
    <row r="6" spans="2:13" x14ac:dyDescent="0.2">
      <c r="L6" s="67" t="s">
        <v>195</v>
      </c>
      <c r="M6" s="193" t="s">
        <v>208</v>
      </c>
    </row>
    <row r="8" spans="2:13" x14ac:dyDescent="0.2">
      <c r="B8" s="258" t="s">
        <v>99</v>
      </c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</row>
    <row r="9" spans="2:13" x14ac:dyDescent="0.2">
      <c r="B9" s="258" t="s">
        <v>98</v>
      </c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</row>
    <row r="10" spans="2:13" x14ac:dyDescent="0.2">
      <c r="B10" s="258" t="s">
        <v>191</v>
      </c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</row>
    <row r="11" spans="2:13" x14ac:dyDescent="0.2">
      <c r="B11" s="259" t="s">
        <v>69</v>
      </c>
      <c r="C11" s="259" t="s">
        <v>97</v>
      </c>
      <c r="D11" s="259"/>
      <c r="E11" s="259"/>
      <c r="F11" s="259"/>
      <c r="G11" s="259"/>
      <c r="H11" s="259" t="s">
        <v>96</v>
      </c>
      <c r="I11" s="259" t="s">
        <v>95</v>
      </c>
      <c r="J11" s="259"/>
      <c r="K11" s="259" t="s">
        <v>94</v>
      </c>
      <c r="L11" s="259" t="s">
        <v>93</v>
      </c>
      <c r="M11" s="259"/>
    </row>
    <row r="12" spans="2:13" ht="30.75" customHeight="1" x14ac:dyDescent="0.2"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</row>
    <row r="13" spans="2:13" x14ac:dyDescent="0.2">
      <c r="B13" s="259"/>
      <c r="C13" s="259"/>
      <c r="D13" s="259"/>
      <c r="E13" s="259"/>
      <c r="F13" s="259"/>
      <c r="G13" s="259"/>
      <c r="H13" s="259"/>
      <c r="I13" s="259" t="s">
        <v>92</v>
      </c>
      <c r="J13" s="259" t="s">
        <v>91</v>
      </c>
      <c r="K13" s="259"/>
      <c r="L13" s="259" t="s">
        <v>90</v>
      </c>
      <c r="M13" s="259" t="s">
        <v>89</v>
      </c>
    </row>
    <row r="14" spans="2:13" x14ac:dyDescent="0.2"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</row>
    <row r="15" spans="2:13" ht="14.1" customHeight="1" x14ac:dyDescent="0.2">
      <c r="B15" s="203">
        <v>1</v>
      </c>
      <c r="C15" s="260">
        <v>2</v>
      </c>
      <c r="D15" s="260"/>
      <c r="E15" s="260"/>
      <c r="F15" s="260"/>
      <c r="G15" s="260"/>
      <c r="H15" s="203">
        <v>3</v>
      </c>
      <c r="I15" s="203">
        <v>4</v>
      </c>
      <c r="J15" s="203">
        <v>5</v>
      </c>
      <c r="K15" s="203">
        <v>6</v>
      </c>
      <c r="L15" s="203">
        <v>7</v>
      </c>
      <c r="M15" s="203">
        <v>8</v>
      </c>
    </row>
    <row r="16" spans="2:13" s="228" customFormat="1" ht="26.25" customHeight="1" x14ac:dyDescent="0.2">
      <c r="B16" s="226">
        <v>1</v>
      </c>
      <c r="C16" s="262" t="s">
        <v>197</v>
      </c>
      <c r="D16" s="262"/>
      <c r="E16" s="262"/>
      <c r="F16" s="262"/>
      <c r="G16" s="262"/>
      <c r="H16" s="202" t="s">
        <v>184</v>
      </c>
      <c r="I16" s="212">
        <v>47050000000</v>
      </c>
      <c r="J16" s="212">
        <v>47050000000</v>
      </c>
      <c r="K16" s="227">
        <v>34881524214</v>
      </c>
      <c r="L16" s="213">
        <v>44000000000</v>
      </c>
      <c r="M16" s="213">
        <f>1065676480+L16</f>
        <v>45065676480</v>
      </c>
    </row>
    <row r="17" spans="2:14" s="228" customFormat="1" ht="43.5" customHeight="1" x14ac:dyDescent="0.2">
      <c r="B17" s="224"/>
      <c r="C17" s="262" t="s">
        <v>185</v>
      </c>
      <c r="D17" s="262"/>
      <c r="E17" s="262"/>
      <c r="F17" s="262"/>
      <c r="G17" s="262"/>
      <c r="H17" s="202" t="s">
        <v>196</v>
      </c>
      <c r="I17" s="210">
        <v>1651900000</v>
      </c>
      <c r="J17" s="211">
        <v>1644300000</v>
      </c>
      <c r="K17" s="210">
        <v>1643350000</v>
      </c>
      <c r="L17" s="210">
        <v>1062200000</v>
      </c>
      <c r="M17" s="204">
        <v>0</v>
      </c>
    </row>
    <row r="18" spans="2:14" s="228" customFormat="1" x14ac:dyDescent="0.2"/>
    <row r="19" spans="2:14" x14ac:dyDescent="0.2">
      <c r="L19" s="261" t="s">
        <v>186</v>
      </c>
      <c r="M19" s="261"/>
      <c r="N19" s="261"/>
    </row>
    <row r="22" spans="2:14" x14ac:dyDescent="0.2">
      <c r="M22" s="64"/>
    </row>
    <row r="23" spans="2:14" x14ac:dyDescent="0.2">
      <c r="K23" s="258" t="s">
        <v>183</v>
      </c>
      <c r="L23" s="258"/>
      <c r="M23" s="258"/>
    </row>
  </sheetData>
  <mergeCells count="20">
    <mergeCell ref="L4:M4"/>
    <mergeCell ref="L5:M5"/>
    <mergeCell ref="B10:M10"/>
    <mergeCell ref="C11:G14"/>
    <mergeCell ref="B11:B14"/>
    <mergeCell ref="K11:K14"/>
    <mergeCell ref="L11:M12"/>
    <mergeCell ref="L13:L14"/>
    <mergeCell ref="M13:M14"/>
    <mergeCell ref="B8:M8"/>
    <mergeCell ref="B9:M9"/>
    <mergeCell ref="I11:J12"/>
    <mergeCell ref="I13:I14"/>
    <mergeCell ref="K23:M23"/>
    <mergeCell ref="J13:J14"/>
    <mergeCell ref="C15:G15"/>
    <mergeCell ref="L19:N19"/>
    <mergeCell ref="H11:H14"/>
    <mergeCell ref="C17:G17"/>
    <mergeCell ref="C16:G16"/>
  </mergeCells>
  <pageMargins left="0.32" right="0.24" top="0.78740157480314965" bottom="0.74803149606299213" header="0.55118110236220474" footer="0.47244094488188981"/>
  <pageSetup paperSize="258" firstPageNumber="303" orientation="landscape" useFirstPageNumber="1" r:id="rId1"/>
  <headerFooter alignWithMargins="0">
    <oddFooter>&amp;C&amp;"Arial,Bold"358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M27"/>
  <sheetViews>
    <sheetView view="pageLayout" zoomScaleNormal="100" zoomScaleSheetLayoutView="110" workbookViewId="0">
      <selection activeCell="A9" sqref="A9:I9"/>
    </sheetView>
  </sheetViews>
  <sheetFormatPr defaultColWidth="9.140625" defaultRowHeight="15" x14ac:dyDescent="0.25"/>
  <cols>
    <col min="1" max="1" width="9.140625" style="18"/>
    <col min="2" max="2" width="24.140625" style="18" customWidth="1"/>
    <col min="3" max="3" width="19.5703125" style="18" customWidth="1"/>
    <col min="4" max="4" width="20.5703125" style="18" customWidth="1"/>
    <col min="5" max="5" width="14.28515625" style="18" customWidth="1"/>
    <col min="6" max="6" width="13.85546875" style="18" customWidth="1"/>
    <col min="7" max="7" width="15" style="18" customWidth="1"/>
    <col min="8" max="8" width="14.140625" style="18" customWidth="1"/>
    <col min="9" max="9" width="19" style="18" customWidth="1"/>
    <col min="10" max="16384" width="9.140625" style="18"/>
  </cols>
  <sheetData>
    <row r="2" spans="1:13" x14ac:dyDescent="0.25">
      <c r="G2" s="46" t="s">
        <v>171</v>
      </c>
      <c r="H2" s="45" t="s">
        <v>71</v>
      </c>
    </row>
    <row r="3" spans="1:13" x14ac:dyDescent="0.25">
      <c r="G3" s="43"/>
      <c r="H3" s="43" t="s">
        <v>209</v>
      </c>
    </row>
    <row r="4" spans="1:13" x14ac:dyDescent="0.25">
      <c r="G4" s="43"/>
      <c r="H4" s="43" t="s">
        <v>210</v>
      </c>
    </row>
    <row r="6" spans="1:13" x14ac:dyDescent="0.25">
      <c r="A6" s="266"/>
      <c r="B6" s="266"/>
      <c r="C6" s="266"/>
      <c r="D6" s="266"/>
      <c r="E6" s="266"/>
      <c r="F6" s="266"/>
      <c r="G6" s="266"/>
      <c r="H6" s="266"/>
      <c r="I6" s="266"/>
    </row>
    <row r="7" spans="1:13" x14ac:dyDescent="0.25">
      <c r="A7" s="80"/>
      <c r="B7" s="80"/>
      <c r="C7" s="80"/>
      <c r="D7" s="80"/>
      <c r="E7" s="80"/>
      <c r="F7" s="80"/>
      <c r="G7" s="80"/>
      <c r="H7" s="80"/>
      <c r="I7" s="80"/>
    </row>
    <row r="8" spans="1:13" ht="15.75" x14ac:dyDescent="0.25">
      <c r="A8" s="250" t="s">
        <v>70</v>
      </c>
      <c r="B8" s="250"/>
      <c r="C8" s="250"/>
      <c r="D8" s="250"/>
      <c r="E8" s="250"/>
      <c r="F8" s="250"/>
      <c r="G8" s="250"/>
      <c r="H8" s="250"/>
      <c r="I8" s="250"/>
      <c r="J8" s="79"/>
      <c r="K8" s="79"/>
      <c r="L8" s="79"/>
      <c r="M8" s="79"/>
    </row>
    <row r="9" spans="1:13" ht="15.75" x14ac:dyDescent="0.25">
      <c r="A9" s="250" t="s">
        <v>110</v>
      </c>
      <c r="B9" s="250"/>
      <c r="C9" s="250"/>
      <c r="D9" s="250"/>
      <c r="E9" s="250"/>
      <c r="F9" s="250"/>
      <c r="G9" s="250"/>
      <c r="H9" s="250"/>
      <c r="I9" s="250"/>
      <c r="J9" s="79"/>
      <c r="K9" s="79"/>
      <c r="L9" s="79"/>
      <c r="M9" s="79"/>
    </row>
    <row r="10" spans="1:13" ht="15.75" x14ac:dyDescent="0.25">
      <c r="A10" s="250" t="s">
        <v>191</v>
      </c>
      <c r="B10" s="250"/>
      <c r="C10" s="250"/>
      <c r="D10" s="250"/>
      <c r="E10" s="250"/>
      <c r="F10" s="250"/>
      <c r="G10" s="250"/>
      <c r="H10" s="250"/>
      <c r="I10" s="250"/>
      <c r="J10" s="79"/>
      <c r="K10" s="79"/>
      <c r="L10" s="79"/>
      <c r="M10" s="79"/>
    </row>
    <row r="11" spans="1:13" ht="15.75" thickBot="1" x14ac:dyDescent="0.3"/>
    <row r="12" spans="1:13" ht="65.25" customHeight="1" thickBot="1" x14ac:dyDescent="0.3">
      <c r="A12" s="78" t="s">
        <v>79</v>
      </c>
      <c r="B12" s="77" t="s">
        <v>109</v>
      </c>
      <c r="C12" s="77" t="s">
        <v>108</v>
      </c>
      <c r="D12" s="77" t="s">
        <v>107</v>
      </c>
      <c r="E12" s="77" t="s">
        <v>106</v>
      </c>
      <c r="F12" s="77" t="s">
        <v>105</v>
      </c>
      <c r="G12" s="77" t="s">
        <v>104</v>
      </c>
      <c r="H12" s="77" t="s">
        <v>103</v>
      </c>
      <c r="I12" s="77" t="s">
        <v>102</v>
      </c>
    </row>
    <row r="13" spans="1:13" ht="15.75" thickBot="1" x14ac:dyDescent="0.3">
      <c r="A13" s="76">
        <v>1</v>
      </c>
      <c r="B13" s="76">
        <v>2</v>
      </c>
      <c r="C13" s="76">
        <v>3</v>
      </c>
      <c r="D13" s="76">
        <v>4</v>
      </c>
      <c r="E13" s="76">
        <v>5</v>
      </c>
      <c r="F13" s="76">
        <v>6</v>
      </c>
      <c r="G13" s="76">
        <v>7</v>
      </c>
      <c r="H13" s="76">
        <v>8</v>
      </c>
      <c r="I13" s="76">
        <v>9</v>
      </c>
    </row>
    <row r="14" spans="1:13" x14ac:dyDescent="0.25">
      <c r="A14" s="75">
        <v>1</v>
      </c>
      <c r="B14" s="74" t="s">
        <v>101</v>
      </c>
      <c r="C14" s="74" t="s">
        <v>101</v>
      </c>
      <c r="D14" s="74" t="s">
        <v>101</v>
      </c>
      <c r="E14" s="74" t="s">
        <v>101</v>
      </c>
      <c r="F14" s="74" t="s">
        <v>101</v>
      </c>
      <c r="G14" s="74" t="s">
        <v>101</v>
      </c>
      <c r="H14" s="74" t="s">
        <v>101</v>
      </c>
      <c r="I14" s="74" t="s">
        <v>101</v>
      </c>
    </row>
    <row r="15" spans="1:13" x14ac:dyDescent="0.25">
      <c r="A15" s="73">
        <v>2</v>
      </c>
      <c r="B15" s="72" t="s">
        <v>101</v>
      </c>
      <c r="C15" s="72" t="s">
        <v>101</v>
      </c>
      <c r="D15" s="72" t="s">
        <v>101</v>
      </c>
      <c r="E15" s="72" t="s">
        <v>101</v>
      </c>
      <c r="F15" s="72" t="s">
        <v>101</v>
      </c>
      <c r="G15" s="72" t="s">
        <v>101</v>
      </c>
      <c r="H15" s="72" t="s">
        <v>101</v>
      </c>
      <c r="I15" s="72" t="s">
        <v>101</v>
      </c>
    </row>
    <row r="16" spans="1:13" x14ac:dyDescent="0.25">
      <c r="A16" s="73">
        <v>3</v>
      </c>
      <c r="B16" s="72" t="s">
        <v>101</v>
      </c>
      <c r="C16" s="72" t="s">
        <v>101</v>
      </c>
      <c r="D16" s="72" t="s">
        <v>101</v>
      </c>
      <c r="E16" s="72" t="s">
        <v>101</v>
      </c>
      <c r="F16" s="72" t="s">
        <v>101</v>
      </c>
      <c r="G16" s="72" t="s">
        <v>101</v>
      </c>
      <c r="H16" s="72" t="s">
        <v>101</v>
      </c>
      <c r="I16" s="72" t="s">
        <v>101</v>
      </c>
    </row>
    <row r="17" spans="1:9" x14ac:dyDescent="0.25">
      <c r="A17" s="73">
        <v>4</v>
      </c>
      <c r="B17" s="72" t="s">
        <v>101</v>
      </c>
      <c r="C17" s="72" t="s">
        <v>101</v>
      </c>
      <c r="D17" s="72" t="s">
        <v>101</v>
      </c>
      <c r="E17" s="72" t="s">
        <v>101</v>
      </c>
      <c r="F17" s="72" t="s">
        <v>101</v>
      </c>
      <c r="G17" s="72" t="s">
        <v>101</v>
      </c>
      <c r="H17" s="72" t="s">
        <v>101</v>
      </c>
      <c r="I17" s="72" t="s">
        <v>101</v>
      </c>
    </row>
    <row r="18" spans="1:9" ht="15.75" thickBot="1" x14ac:dyDescent="0.3">
      <c r="A18" s="71">
        <v>5</v>
      </c>
      <c r="B18" s="70" t="s">
        <v>101</v>
      </c>
      <c r="C18" s="70" t="s">
        <v>101</v>
      </c>
      <c r="D18" s="70" t="s">
        <v>101</v>
      </c>
      <c r="E18" s="70" t="s">
        <v>101</v>
      </c>
      <c r="F18" s="70" t="s">
        <v>101</v>
      </c>
      <c r="G18" s="70" t="s">
        <v>101</v>
      </c>
      <c r="H18" s="70" t="s">
        <v>101</v>
      </c>
      <c r="I18" s="70" t="s">
        <v>101</v>
      </c>
    </row>
    <row r="19" spans="1:9" ht="15.75" thickBot="1" x14ac:dyDescent="0.3">
      <c r="A19" s="267" t="s">
        <v>100</v>
      </c>
      <c r="B19" s="267"/>
      <c r="C19" s="69"/>
      <c r="D19" s="69"/>
      <c r="E19" s="69"/>
      <c r="F19" s="69"/>
      <c r="G19" s="69"/>
      <c r="H19" s="69"/>
      <c r="I19" s="69"/>
    </row>
    <row r="20" spans="1:9" x14ac:dyDescent="0.25">
      <c r="A20" s="68"/>
    </row>
    <row r="21" spans="1:9" x14ac:dyDescent="0.25">
      <c r="G21" s="247"/>
      <c r="H21" s="247"/>
      <c r="I21" s="247"/>
    </row>
    <row r="22" spans="1:9" x14ac:dyDescent="0.25">
      <c r="G22" s="21"/>
      <c r="H22" s="23"/>
      <c r="I22" s="23"/>
    </row>
    <row r="23" spans="1:9" x14ac:dyDescent="0.25">
      <c r="G23" s="248" t="s">
        <v>148</v>
      </c>
      <c r="H23" s="248"/>
      <c r="I23" s="248"/>
    </row>
    <row r="24" spans="1:9" x14ac:dyDescent="0.25">
      <c r="G24" s="21"/>
      <c r="H24" s="21"/>
      <c r="I24" s="21"/>
    </row>
    <row r="25" spans="1:9" ht="10.5" customHeight="1" x14ac:dyDescent="0.25">
      <c r="G25" s="21"/>
      <c r="H25" s="21"/>
      <c r="I25" s="21"/>
    </row>
    <row r="26" spans="1:9" x14ac:dyDescent="0.25">
      <c r="G26" s="21"/>
      <c r="H26" s="21"/>
      <c r="I26" s="21"/>
    </row>
    <row r="27" spans="1:9" x14ac:dyDescent="0.25">
      <c r="G27" s="248" t="s">
        <v>181</v>
      </c>
      <c r="H27" s="248"/>
      <c r="I27" s="248"/>
    </row>
  </sheetData>
  <mergeCells count="8">
    <mergeCell ref="A6:I6"/>
    <mergeCell ref="G21:I21"/>
    <mergeCell ref="G23:I23"/>
    <mergeCell ref="G27:I27"/>
    <mergeCell ref="A19:B19"/>
    <mergeCell ref="A8:I8"/>
    <mergeCell ref="A9:I9"/>
    <mergeCell ref="A10:I10"/>
  </mergeCells>
  <pageMargins left="0.9" right="0.25" top="0.74803149606299213" bottom="1.0629921259842521" header="0.31496062992125984" footer="0.78740157480314965"/>
  <pageSetup paperSize="258" orientation="landscape" r:id="rId1"/>
  <headerFooter>
    <oddFooter>&amp;C&amp;"Arial,Bold"359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5:M35"/>
  <sheetViews>
    <sheetView view="pageLayout" topLeftCell="B20" zoomScaleNormal="100" zoomScaleSheetLayoutView="100" workbookViewId="0">
      <selection activeCell="I35" sqref="I35"/>
    </sheetView>
  </sheetViews>
  <sheetFormatPr defaultColWidth="9.140625" defaultRowHeight="12.75" x14ac:dyDescent="0.2"/>
  <cols>
    <col min="1" max="1" width="1.140625" style="22" hidden="1" customWidth="1"/>
    <col min="2" max="2" width="4.5703125" style="22" customWidth="1"/>
    <col min="3" max="3" width="10.5703125" style="22" bestFit="1" customWidth="1"/>
    <col min="4" max="4" width="14.42578125" style="22" customWidth="1"/>
    <col min="5" max="5" width="19.7109375" style="22" customWidth="1"/>
    <col min="6" max="6" width="18.140625" style="22" customWidth="1"/>
    <col min="7" max="7" width="17.28515625" style="22" customWidth="1"/>
    <col min="8" max="8" width="17.140625" style="22" customWidth="1"/>
    <col min="9" max="9" width="13" style="22" customWidth="1"/>
    <col min="10" max="10" width="16.7109375" style="22" customWidth="1"/>
    <col min="11" max="11" width="9.42578125" style="22" customWidth="1"/>
    <col min="12" max="12" width="17.7109375" style="22" customWidth="1"/>
    <col min="13" max="13" width="9.42578125" style="22" customWidth="1"/>
    <col min="14" max="16384" width="9.140625" style="22"/>
  </cols>
  <sheetData>
    <row r="5" spans="2:13" x14ac:dyDescent="0.2">
      <c r="J5" s="91" t="s">
        <v>172</v>
      </c>
      <c r="K5" s="90" t="s">
        <v>76</v>
      </c>
    </row>
    <row r="6" spans="2:13" x14ac:dyDescent="0.2">
      <c r="K6" s="191" t="s">
        <v>198</v>
      </c>
      <c r="L6" s="89" t="s">
        <v>199</v>
      </c>
    </row>
    <row r="7" spans="2:13" x14ac:dyDescent="0.2">
      <c r="K7" s="89" t="s">
        <v>193</v>
      </c>
      <c r="L7" s="194" t="s">
        <v>211</v>
      </c>
    </row>
    <row r="8" spans="2:13" ht="18.75" x14ac:dyDescent="0.2">
      <c r="G8" s="269"/>
      <c r="H8" s="269"/>
    </row>
    <row r="10" spans="2:13" ht="15.75" x14ac:dyDescent="0.25">
      <c r="B10" s="272" t="s">
        <v>0</v>
      </c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</row>
    <row r="11" spans="2:13" ht="15.75" x14ac:dyDescent="0.25">
      <c r="B11" s="272" t="s">
        <v>140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</row>
    <row r="12" spans="2:13" ht="15.75" x14ac:dyDescent="0.25">
      <c r="B12" s="272" t="s">
        <v>191</v>
      </c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</row>
    <row r="14" spans="2:13" x14ac:dyDescent="0.2">
      <c r="B14" s="105" t="s">
        <v>139</v>
      </c>
      <c r="C14" s="105" t="s">
        <v>138</v>
      </c>
      <c r="D14" s="105" t="s">
        <v>137</v>
      </c>
      <c r="E14" s="105" t="s">
        <v>136</v>
      </c>
      <c r="F14" s="105" t="s">
        <v>135</v>
      </c>
      <c r="G14" s="105" t="s">
        <v>134</v>
      </c>
      <c r="H14" s="105" t="s">
        <v>133</v>
      </c>
      <c r="I14" s="105" t="s">
        <v>132</v>
      </c>
      <c r="J14" s="273" t="s">
        <v>131</v>
      </c>
      <c r="K14" s="273"/>
      <c r="L14" s="273" t="s">
        <v>130</v>
      </c>
      <c r="M14" s="273"/>
    </row>
    <row r="15" spans="2:13" x14ac:dyDescent="0.2">
      <c r="B15" s="88"/>
      <c r="C15" s="88" t="s">
        <v>116</v>
      </c>
      <c r="D15" s="88" t="s">
        <v>129</v>
      </c>
      <c r="E15" s="88" t="s">
        <v>128</v>
      </c>
      <c r="F15" s="88" t="s">
        <v>127</v>
      </c>
      <c r="G15" s="88" t="s">
        <v>126</v>
      </c>
      <c r="H15" s="88" t="s">
        <v>125</v>
      </c>
      <c r="I15" s="88" t="s">
        <v>124</v>
      </c>
      <c r="J15" s="268" t="s">
        <v>123</v>
      </c>
      <c r="K15" s="268"/>
      <c r="L15" s="268" t="s">
        <v>122</v>
      </c>
      <c r="M15" s="268"/>
    </row>
    <row r="16" spans="2:13" x14ac:dyDescent="0.2">
      <c r="B16" s="88"/>
      <c r="C16" s="88" t="s">
        <v>121</v>
      </c>
      <c r="D16" s="88" t="s">
        <v>120</v>
      </c>
      <c r="E16" s="88" t="s">
        <v>119</v>
      </c>
      <c r="F16" s="88" t="s">
        <v>118</v>
      </c>
      <c r="G16" s="88"/>
      <c r="H16" s="88" t="s">
        <v>117</v>
      </c>
      <c r="I16" s="88" t="s">
        <v>116</v>
      </c>
      <c r="J16" s="88" t="s">
        <v>115</v>
      </c>
      <c r="K16" s="88" t="s">
        <v>114</v>
      </c>
      <c r="L16" s="88" t="s">
        <v>115</v>
      </c>
      <c r="M16" s="88" t="s">
        <v>114</v>
      </c>
    </row>
    <row r="17" spans="2:13" x14ac:dyDescent="0.2">
      <c r="B17" s="104"/>
      <c r="C17" s="104"/>
      <c r="D17" s="104"/>
      <c r="E17" s="104"/>
      <c r="F17" s="66"/>
      <c r="G17" s="104"/>
      <c r="H17" s="104"/>
      <c r="I17" s="104"/>
      <c r="J17" s="104" t="s">
        <v>113</v>
      </c>
      <c r="K17" s="104" t="s">
        <v>111</v>
      </c>
      <c r="L17" s="104" t="s">
        <v>112</v>
      </c>
      <c r="M17" s="104" t="s">
        <v>111</v>
      </c>
    </row>
    <row r="18" spans="2:13" x14ac:dyDescent="0.2"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</row>
    <row r="19" spans="2:13" x14ac:dyDescent="0.2">
      <c r="B19" s="83">
        <v>1</v>
      </c>
      <c r="C19" s="85">
        <v>0</v>
      </c>
      <c r="D19" s="85">
        <v>0</v>
      </c>
      <c r="E19" s="86">
        <v>0</v>
      </c>
      <c r="F19" s="87">
        <v>0</v>
      </c>
      <c r="G19" s="86">
        <v>0</v>
      </c>
      <c r="H19" s="86">
        <v>0</v>
      </c>
      <c r="I19" s="85">
        <v>0</v>
      </c>
      <c r="J19" s="84">
        <v>0</v>
      </c>
      <c r="K19" s="84">
        <v>0</v>
      </c>
      <c r="L19" s="84">
        <v>0</v>
      </c>
      <c r="M19" s="84">
        <v>0</v>
      </c>
    </row>
    <row r="20" spans="2:13" x14ac:dyDescent="0.2">
      <c r="B20" s="82"/>
      <c r="C20" s="82"/>
      <c r="D20" s="82"/>
      <c r="E20" s="83"/>
      <c r="F20" s="82"/>
      <c r="G20" s="82"/>
      <c r="H20" s="82"/>
      <c r="I20" s="82"/>
      <c r="J20" s="84"/>
      <c r="K20" s="82"/>
      <c r="L20" s="82"/>
      <c r="M20" s="82"/>
    </row>
    <row r="21" spans="2:13" x14ac:dyDescent="0.2">
      <c r="B21" s="82"/>
      <c r="C21" s="82"/>
      <c r="D21" s="82"/>
      <c r="E21" s="83"/>
      <c r="F21" s="82"/>
      <c r="G21" s="82"/>
      <c r="H21" s="82"/>
      <c r="I21" s="82"/>
      <c r="J21" s="82"/>
      <c r="K21" s="82"/>
      <c r="L21" s="82"/>
      <c r="M21" s="82"/>
    </row>
    <row r="22" spans="2:13" x14ac:dyDescent="0.2"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3" spans="2:13" x14ac:dyDescent="0.2"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</row>
    <row r="24" spans="2:13" x14ac:dyDescent="0.2"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</row>
    <row r="26" spans="2:13" x14ac:dyDescent="0.2">
      <c r="F26" s="65"/>
    </row>
    <row r="28" spans="2:13" x14ac:dyDescent="0.2">
      <c r="K28" s="270"/>
      <c r="L28" s="271"/>
      <c r="M28" s="271"/>
    </row>
    <row r="29" spans="2:13" x14ac:dyDescent="0.2">
      <c r="K29" s="81"/>
      <c r="L29" s="81"/>
    </row>
    <row r="30" spans="2:13" x14ac:dyDescent="0.2">
      <c r="K30" s="258" t="s">
        <v>148</v>
      </c>
      <c r="L30" s="258"/>
      <c r="M30" s="258"/>
    </row>
    <row r="31" spans="2:13" x14ac:dyDescent="0.2">
      <c r="G31" s="22" t="s">
        <v>74</v>
      </c>
    </row>
    <row r="34" spans="9:13" x14ac:dyDescent="0.2">
      <c r="I34" s="64"/>
    </row>
    <row r="35" spans="9:13" x14ac:dyDescent="0.2">
      <c r="K35" s="258" t="s">
        <v>182</v>
      </c>
      <c r="L35" s="258"/>
      <c r="M35" s="258"/>
    </row>
  </sheetData>
  <mergeCells count="11">
    <mergeCell ref="L15:M15"/>
    <mergeCell ref="G8:H8"/>
    <mergeCell ref="K28:M28"/>
    <mergeCell ref="K30:M30"/>
    <mergeCell ref="K35:M35"/>
    <mergeCell ref="B10:M10"/>
    <mergeCell ref="B11:M11"/>
    <mergeCell ref="B12:M12"/>
    <mergeCell ref="J14:K14"/>
    <mergeCell ref="L14:M14"/>
    <mergeCell ref="J15:K15"/>
  </mergeCells>
  <pageMargins left="0.79" right="0.35433070866141736" top="0.78740157480314965" bottom="1.37" header="0.55118110236220474" footer="1.06"/>
  <pageSetup paperSize="258" scale="90" firstPageNumber="305" orientation="landscape" useFirstPageNumber="1" r:id="rId1"/>
  <headerFooter alignWithMargins="0">
    <oddFooter>&amp;C360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LAMP-VI </vt:lpstr>
      <vt:lpstr>7</vt:lpstr>
      <vt:lpstr>8</vt:lpstr>
      <vt:lpstr>9</vt:lpstr>
      <vt:lpstr>10</vt:lpstr>
      <vt:lpstr>11</vt:lpstr>
      <vt:lpstr>12</vt:lpstr>
      <vt:lpstr>13</vt:lpstr>
      <vt:lpstr>'7'!Print_Area</vt:lpstr>
      <vt:lpstr>'LAMP-VI 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</dc:creator>
  <cp:lastModifiedBy>BPKAD007</cp:lastModifiedBy>
  <cp:lastPrinted>2018-10-11T08:53:52Z</cp:lastPrinted>
  <dcterms:created xsi:type="dcterms:W3CDTF">2011-09-19T01:50:12Z</dcterms:created>
  <dcterms:modified xsi:type="dcterms:W3CDTF">2018-10-16T12:16:11Z</dcterms:modified>
</cp:coreProperties>
</file>